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2.41\訓育組\[B]社團活動\社團評鑑\北門高中社團評鑑\113學年度\成績、評語\"/>
    </mc:Choice>
  </mc:AlternateContent>
  <xr:revisionPtr revIDLastSave="0" documentId="13_ncr:1_{CF7647E4-DB69-44A7-A2C2-C78EF8F73DF9}" xr6:coauthVersionLast="36" xr6:coauthVersionMax="36" xr10:uidLastSave="{00000000-0000-0000-0000-000000000000}"/>
  <bookViews>
    <workbookView xWindow="0" yWindow="0" windowWidth="38400" windowHeight="15360" xr2:uid="{00000000-000D-0000-FFFF-FFFF00000000}"/>
  </bookViews>
  <sheets>
    <sheet name="總評分表" sheetId="1" r:id="rId1"/>
    <sheet name="排名順位表" sheetId="3" r:id="rId2"/>
  </sheets>
  <calcPr calcId="191029"/>
</workbook>
</file>

<file path=xl/calcChain.xml><?xml version="1.0" encoding="utf-8"?>
<calcChain xmlns="http://schemas.openxmlformats.org/spreadsheetml/2006/main"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4" i="1"/>
  <c r="AF5" i="1"/>
  <c r="AJ5" i="1" s="1"/>
  <c r="AF6" i="1"/>
  <c r="AJ6" i="1" s="1"/>
  <c r="AF7" i="1"/>
  <c r="AF8" i="1"/>
  <c r="AJ8" i="1" s="1"/>
  <c r="AF9" i="1"/>
  <c r="AF10" i="1"/>
  <c r="AJ10" i="1" s="1"/>
  <c r="AF11" i="1"/>
  <c r="AF12" i="1"/>
  <c r="AF13" i="1"/>
  <c r="AJ13" i="1" s="1"/>
  <c r="AF14" i="1"/>
  <c r="AF15" i="1"/>
  <c r="AJ15" i="1" s="1"/>
  <c r="AK15" i="1" s="1"/>
  <c r="AF16" i="1"/>
  <c r="AJ16" i="1" s="1"/>
  <c r="AF17" i="1"/>
  <c r="AJ17" i="1" s="1"/>
  <c r="AF18" i="1"/>
  <c r="AJ18" i="1" s="1"/>
  <c r="AF19" i="1"/>
  <c r="AF20" i="1"/>
  <c r="AJ20" i="1" s="1"/>
  <c r="AF21" i="1"/>
  <c r="AF22" i="1"/>
  <c r="AJ22" i="1" s="1"/>
  <c r="AF23" i="1"/>
  <c r="AF24" i="1"/>
  <c r="AF4" i="1"/>
  <c r="AJ4" i="1" s="1"/>
  <c r="X5" i="1"/>
  <c r="X6" i="1"/>
  <c r="AC6" i="1" s="1"/>
  <c r="X7" i="1"/>
  <c r="X8" i="1"/>
  <c r="AC8" i="1" s="1"/>
  <c r="X9" i="1"/>
  <c r="X10" i="1"/>
  <c r="X11" i="1"/>
  <c r="X12" i="1"/>
  <c r="X13" i="1"/>
  <c r="AC13" i="1" s="1"/>
  <c r="X14" i="1"/>
  <c r="X15" i="1"/>
  <c r="AC15" i="1" s="1"/>
  <c r="X16" i="1"/>
  <c r="X17" i="1"/>
  <c r="AC17" i="1" s="1"/>
  <c r="X18" i="1"/>
  <c r="AC18" i="1" s="1"/>
  <c r="X19" i="1"/>
  <c r="X20" i="1"/>
  <c r="AC20" i="1" s="1"/>
  <c r="X21" i="1"/>
  <c r="X22" i="1"/>
  <c r="X23" i="1"/>
  <c r="X24" i="1"/>
  <c r="X4" i="1"/>
  <c r="AC4" i="1" s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4" i="1"/>
  <c r="L5" i="1"/>
  <c r="O5" i="1" s="1"/>
  <c r="L6" i="1"/>
  <c r="L7" i="1"/>
  <c r="L8" i="1"/>
  <c r="L9" i="1"/>
  <c r="L10" i="1"/>
  <c r="O10" i="1" s="1"/>
  <c r="L11" i="1"/>
  <c r="L12" i="1"/>
  <c r="O12" i="1" s="1"/>
  <c r="L13" i="1"/>
  <c r="L14" i="1"/>
  <c r="O14" i="1" s="1"/>
  <c r="L15" i="1"/>
  <c r="O15" i="1" s="1"/>
  <c r="L16" i="1"/>
  <c r="L17" i="1"/>
  <c r="O17" i="1" s="1"/>
  <c r="L18" i="1"/>
  <c r="L19" i="1"/>
  <c r="L20" i="1"/>
  <c r="L21" i="1"/>
  <c r="L22" i="1"/>
  <c r="O22" i="1" s="1"/>
  <c r="L23" i="1"/>
  <c r="L24" i="1"/>
  <c r="O24" i="1" s="1"/>
  <c r="L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4" i="1"/>
  <c r="AK4" i="1" l="1"/>
  <c r="AC5" i="1"/>
  <c r="AJ14" i="1"/>
  <c r="AK14" i="1" s="1"/>
  <c r="O4" i="1"/>
  <c r="O13" i="1"/>
  <c r="AK13" i="1" s="1"/>
  <c r="AC16" i="1"/>
  <c r="AJ24" i="1"/>
  <c r="AK24" i="1" s="1"/>
  <c r="AJ12" i="1"/>
  <c r="O23" i="1"/>
  <c r="O11" i="1"/>
  <c r="AC14" i="1"/>
  <c r="AJ23" i="1"/>
  <c r="AJ11" i="1"/>
  <c r="O21" i="1"/>
  <c r="O9" i="1"/>
  <c r="AC24" i="1"/>
  <c r="AC12" i="1"/>
  <c r="AJ21" i="1"/>
  <c r="AJ9" i="1"/>
  <c r="AK9" i="1" s="1"/>
  <c r="O8" i="1"/>
  <c r="AK8" i="1"/>
  <c r="AC23" i="1"/>
  <c r="AK20" i="1"/>
  <c r="O19" i="1"/>
  <c r="O7" i="1"/>
  <c r="AC22" i="1"/>
  <c r="AC10" i="1"/>
  <c r="AK10" i="1" s="1"/>
  <c r="AJ19" i="1"/>
  <c r="AJ7" i="1"/>
  <c r="AK22" i="1"/>
  <c r="O20" i="1"/>
  <c r="AC11" i="1"/>
  <c r="O18" i="1"/>
  <c r="AK18" i="1" s="1"/>
  <c r="O6" i="1"/>
  <c r="AC21" i="1"/>
  <c r="AK21" i="1" s="1"/>
  <c r="AC9" i="1"/>
  <c r="AK6" i="1"/>
  <c r="AK17" i="1"/>
  <c r="AK5" i="1"/>
  <c r="O16" i="1"/>
  <c r="AK16" i="1" s="1"/>
  <c r="AC19" i="1"/>
  <c r="AC7" i="1"/>
  <c r="AK7" i="1" l="1"/>
  <c r="AK12" i="1"/>
  <c r="AK19" i="1"/>
  <c r="AK11" i="1"/>
  <c r="AK23" i="1"/>
</calcChain>
</file>

<file path=xl/sharedStrings.xml><?xml version="1.0" encoding="utf-8"?>
<sst xmlns="http://schemas.openxmlformats.org/spreadsheetml/2006/main" count="132" uniqueCount="73">
  <si>
    <t>北中青年社</t>
  </si>
  <si>
    <t>春暉社</t>
  </si>
  <si>
    <t>扶輪少年服務社</t>
  </si>
  <si>
    <t>童軍團</t>
  </si>
  <si>
    <t>日文社</t>
  </si>
  <si>
    <t>數學研習社</t>
  </si>
  <si>
    <t>籃球社</t>
  </si>
  <si>
    <t>動漫研究社</t>
  </si>
  <si>
    <t>歌唱才藝社</t>
  </si>
  <si>
    <t>軍樂社</t>
  </si>
  <si>
    <t>吉他社</t>
  </si>
  <si>
    <t>勁舞社</t>
  </si>
  <si>
    <t>熱音社</t>
  </si>
  <si>
    <t>名次</t>
    <phoneticPr fontId="1" type="noConversion"/>
  </si>
  <si>
    <t>社團名稱</t>
    <phoneticPr fontId="1" type="noConversion"/>
  </si>
  <si>
    <t>鹽分地帶研究社</t>
    <phoneticPr fontId="1" type="noConversion"/>
  </si>
  <si>
    <t>調飲社</t>
    <phoneticPr fontId="1" type="noConversion"/>
  </si>
  <si>
    <t>排球社</t>
    <phoneticPr fontId="1" type="noConversion"/>
  </si>
  <si>
    <t>羽球社</t>
    <phoneticPr fontId="1" type="noConversion"/>
  </si>
  <si>
    <t>美食研究社</t>
    <phoneticPr fontId="1" type="noConversion"/>
  </si>
  <si>
    <t>橋藝社</t>
    <phoneticPr fontId="1" type="noConversion"/>
  </si>
  <si>
    <t>韓研社</t>
    <phoneticPr fontId="1" type="noConversion"/>
  </si>
  <si>
    <t>任務執行與行政程序20%</t>
    <phoneticPr fontId="1" type="noConversion"/>
  </si>
  <si>
    <t>任務執行與行政程序20%(總)</t>
    <phoneticPr fontId="1" type="noConversion"/>
  </si>
  <si>
    <t>活動紀錄40%</t>
    <phoneticPr fontId="1" type="noConversion"/>
  </si>
  <si>
    <t>年度(學期)計畫或重要工作紀事5%</t>
    <phoneticPr fontId="1" type="noConversion"/>
  </si>
  <si>
    <t>社團經營40%(總)</t>
    <phoneticPr fontId="1" type="noConversion"/>
  </si>
  <si>
    <t>活動紀錄40%(總)</t>
    <phoneticPr fontId="1" type="noConversion"/>
  </si>
  <si>
    <t>幹部領導表現10%</t>
    <phoneticPr fontId="1" type="noConversion"/>
  </si>
  <si>
    <t>社團經營40%</t>
    <phoneticPr fontId="1" type="noConversion"/>
  </si>
  <si>
    <t>幹部領導表現
(1)</t>
    <phoneticPr fontId="1" type="noConversion"/>
  </si>
  <si>
    <t>幹部領導表現
(2)</t>
    <phoneticPr fontId="1" type="noConversion"/>
  </si>
  <si>
    <t>社團活動紀錄本
10%</t>
    <phoneticPr fontId="1" type="noConversion"/>
  </si>
  <si>
    <t>平時考核(1)</t>
    <phoneticPr fontId="1" type="noConversion"/>
  </si>
  <si>
    <t>平時考核(2)</t>
    <phoneticPr fontId="1" type="noConversion"/>
  </si>
  <si>
    <t>團練及活動申請(1)</t>
    <phoneticPr fontId="1" type="noConversion"/>
  </si>
  <si>
    <t>團練及活動申請(2)</t>
    <phoneticPr fontId="1" type="noConversion"/>
  </si>
  <si>
    <t>社團活動紀錄本(1)</t>
    <phoneticPr fontId="1" type="noConversion"/>
  </si>
  <si>
    <t>社團活動紀錄本(2)</t>
    <phoneticPr fontId="1" type="noConversion"/>
  </si>
  <si>
    <t>112學年度
總分</t>
    <phoneticPr fontId="1" type="noConversion"/>
  </si>
  <si>
    <t>總分</t>
    <phoneticPr fontId="1" type="noConversion"/>
  </si>
  <si>
    <t>社團</t>
    <phoneticPr fontId="1" type="noConversion"/>
  </si>
  <si>
    <t>排名</t>
    <phoneticPr fontId="1" type="noConversion"/>
  </si>
  <si>
    <t>組織章程
成員介紹
合併10%</t>
    <phoneticPr fontId="1" type="noConversion"/>
  </si>
  <si>
    <t>幹部分工10%</t>
    <phoneticPr fontId="1" type="noConversion"/>
  </si>
  <si>
    <t>幹部分工
(1)</t>
    <phoneticPr fontId="1" type="noConversion"/>
  </si>
  <si>
    <t>幹部分工
(2)</t>
    <phoneticPr fontId="1" type="noConversion"/>
  </si>
  <si>
    <t>財務管理10%</t>
    <phoneticPr fontId="1" type="noConversion"/>
  </si>
  <si>
    <t>活動紀錄及成果呈現
10%</t>
    <phoneticPr fontId="1" type="noConversion"/>
  </si>
  <si>
    <t>社團網路群經營5%</t>
    <phoneticPr fontId="1" type="noConversion"/>
  </si>
  <si>
    <t>服務學習10%</t>
    <phoneticPr fontId="1" type="noConversion"/>
  </si>
  <si>
    <t>平時考核5%</t>
    <phoneticPr fontId="1" type="noConversion"/>
  </si>
  <si>
    <t>團練及活動申請15%</t>
    <phoneticPr fontId="1" type="noConversion"/>
  </si>
  <si>
    <t>野球社</t>
    <phoneticPr fontId="1" type="noConversion"/>
  </si>
  <si>
    <t>組織章程(1)</t>
    <phoneticPr fontId="1" type="noConversion"/>
  </si>
  <si>
    <t>組織章程(2)</t>
    <phoneticPr fontId="1" type="noConversion"/>
  </si>
  <si>
    <t>社團成員介紹(1)</t>
    <phoneticPr fontId="1" type="noConversion"/>
  </si>
  <si>
    <t>社團成員介紹(2)</t>
    <phoneticPr fontId="1" type="noConversion"/>
  </si>
  <si>
    <t>年度(學期)計畫或重要工作紀事(1)</t>
    <phoneticPr fontId="1" type="noConversion"/>
  </si>
  <si>
    <t>年度(學期)計畫或重要工作紀事(2)</t>
    <phoneticPr fontId="1" type="noConversion"/>
  </si>
  <si>
    <t>活動紀錄及成果呈現(1)</t>
    <phoneticPr fontId="1" type="noConversion"/>
  </si>
  <si>
    <t>活動紀錄及成果呈現(2)</t>
    <phoneticPr fontId="1" type="noConversion"/>
  </si>
  <si>
    <t>社團網路社群經營</t>
    <phoneticPr fontId="1" type="noConversion"/>
  </si>
  <si>
    <t>服務學習活動規劃與成果報告</t>
    <phoneticPr fontId="1" type="noConversion"/>
  </si>
  <si>
    <t>財務管理</t>
    <phoneticPr fontId="1" type="noConversion"/>
  </si>
  <si>
    <t>113學年度
總分</t>
    <phoneticPr fontId="1" type="noConversion"/>
  </si>
  <si>
    <t>強制倒社</t>
    <phoneticPr fontId="1" type="noConversion"/>
  </si>
  <si>
    <t>特優</t>
    <phoneticPr fontId="1" type="noConversion"/>
  </si>
  <si>
    <t>優等</t>
    <phoneticPr fontId="1" type="noConversion"/>
  </si>
  <si>
    <t>佳作</t>
    <phoneticPr fontId="1" type="noConversion"/>
  </si>
  <si>
    <t>特優</t>
    <phoneticPr fontId="1" type="noConversion"/>
  </si>
  <si>
    <t>優等</t>
    <phoneticPr fontId="1" type="noConversion"/>
  </si>
  <si>
    <t>佳作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</si>
</sst>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"/>
    <numFmt numFmtId="178" formatCode="0.00_);[Red]\(0.00\)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4" xfId="0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177" fontId="4" fillId="5" borderId="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78" fontId="4" fillId="2" borderId="21" xfId="0" applyNumberFormat="1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0" fillId="0" borderId="14" xfId="0" applyNumberFormat="1" applyBorder="1">
      <alignment vertical="center"/>
    </xf>
    <xf numFmtId="2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7"/>
  <sheetViews>
    <sheetView tabSelected="1" topLeftCell="S1" zoomScaleNormal="100" workbookViewId="0">
      <selection activeCell="AM4" sqref="AM4:AM24"/>
    </sheetView>
  </sheetViews>
  <sheetFormatPr defaultRowHeight="16.5" x14ac:dyDescent="0.25"/>
  <cols>
    <col min="1" max="1" width="17.125" style="1" customWidth="1"/>
    <col min="2" max="15" width="13.625" style="2" customWidth="1"/>
    <col min="16" max="18" width="16" style="2" customWidth="1"/>
    <col min="19" max="19" width="17.5" style="11" bestFit="1" customWidth="1"/>
    <col min="20" max="23" width="17.5" style="11" customWidth="1"/>
    <col min="24" max="24" width="17.25" style="2" customWidth="1"/>
    <col min="25" max="25" width="15.125" style="12" customWidth="1"/>
    <col min="26" max="26" width="12.75" style="11" customWidth="1"/>
    <col min="27" max="27" width="16.125" style="11" customWidth="1"/>
    <col min="28" max="28" width="11.125" style="11" customWidth="1"/>
    <col min="29" max="29" width="13.625" style="2" customWidth="1"/>
    <col min="30" max="34" width="10.625" style="1" customWidth="1"/>
    <col min="35" max="35" width="12.75" style="1" customWidth="1"/>
    <col min="36" max="36" width="12.5" style="1" customWidth="1"/>
    <col min="37" max="38" width="11.375" customWidth="1"/>
    <col min="39" max="39" width="16.5" customWidth="1"/>
    <col min="40" max="40" width="12.75" style="4" customWidth="1"/>
  </cols>
  <sheetData>
    <row r="1" spans="1:40" ht="16.5" customHeight="1" x14ac:dyDescent="0.25">
      <c r="A1" s="6"/>
      <c r="B1" s="101" t="s">
        <v>29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  <c r="P1" s="99" t="s">
        <v>24</v>
      </c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3" t="s">
        <v>22</v>
      </c>
      <c r="AE1" s="94"/>
      <c r="AF1" s="94"/>
      <c r="AG1" s="94"/>
      <c r="AH1" s="94"/>
      <c r="AI1" s="94"/>
      <c r="AJ1" s="95"/>
      <c r="AK1" s="7"/>
      <c r="AL1" s="7"/>
      <c r="AM1" s="7"/>
      <c r="AN1" s="8"/>
    </row>
    <row r="2" spans="1:40" ht="17.25" customHeight="1" thickBot="1" x14ac:dyDescent="0.3">
      <c r="A2" s="6"/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96"/>
      <c r="AE2" s="97"/>
      <c r="AF2" s="97"/>
      <c r="AG2" s="97"/>
      <c r="AH2" s="97"/>
      <c r="AI2" s="97"/>
      <c r="AJ2" s="98"/>
      <c r="AK2" s="6"/>
      <c r="AL2" s="6"/>
      <c r="AM2" s="7"/>
      <c r="AN2" s="7"/>
    </row>
    <row r="3" spans="1:40" s="5" customFormat="1" ht="54.75" customHeight="1" thickBot="1" x14ac:dyDescent="0.3">
      <c r="A3" s="70" t="s">
        <v>14</v>
      </c>
      <c r="B3" s="71" t="s">
        <v>54</v>
      </c>
      <c r="C3" s="72" t="s">
        <v>55</v>
      </c>
      <c r="D3" s="63" t="s">
        <v>56</v>
      </c>
      <c r="E3" s="63" t="s">
        <v>57</v>
      </c>
      <c r="F3" s="64" t="s">
        <v>43</v>
      </c>
      <c r="G3" s="63" t="s">
        <v>30</v>
      </c>
      <c r="H3" s="63" t="s">
        <v>31</v>
      </c>
      <c r="I3" s="64" t="s">
        <v>28</v>
      </c>
      <c r="J3" s="63" t="s">
        <v>45</v>
      </c>
      <c r="K3" s="63" t="s">
        <v>46</v>
      </c>
      <c r="L3" s="64" t="s">
        <v>44</v>
      </c>
      <c r="M3" s="63" t="s">
        <v>64</v>
      </c>
      <c r="N3" s="64" t="s">
        <v>47</v>
      </c>
      <c r="O3" s="52" t="s">
        <v>26</v>
      </c>
      <c r="P3" s="65" t="s">
        <v>58</v>
      </c>
      <c r="Q3" s="65" t="s">
        <v>59</v>
      </c>
      <c r="R3" s="66" t="s">
        <v>25</v>
      </c>
      <c r="S3" s="57" t="s">
        <v>37</v>
      </c>
      <c r="T3" s="57" t="s">
        <v>38</v>
      </c>
      <c r="U3" s="56" t="s">
        <v>32</v>
      </c>
      <c r="V3" s="57" t="s">
        <v>60</v>
      </c>
      <c r="W3" s="57" t="s">
        <v>61</v>
      </c>
      <c r="X3" s="56" t="s">
        <v>48</v>
      </c>
      <c r="Y3" s="57" t="s">
        <v>62</v>
      </c>
      <c r="Z3" s="56" t="s">
        <v>49</v>
      </c>
      <c r="AA3" s="57" t="s">
        <v>63</v>
      </c>
      <c r="AB3" s="56" t="s">
        <v>50</v>
      </c>
      <c r="AC3" s="52" t="s">
        <v>27</v>
      </c>
      <c r="AD3" s="49" t="s">
        <v>33</v>
      </c>
      <c r="AE3" s="73" t="s">
        <v>34</v>
      </c>
      <c r="AF3" s="51" t="s">
        <v>51</v>
      </c>
      <c r="AG3" s="50" t="s">
        <v>35</v>
      </c>
      <c r="AH3" s="50" t="s">
        <v>36</v>
      </c>
      <c r="AI3" s="51" t="s">
        <v>52</v>
      </c>
      <c r="AJ3" s="52" t="s">
        <v>23</v>
      </c>
      <c r="AK3" s="15" t="s">
        <v>65</v>
      </c>
      <c r="AL3" s="15" t="s">
        <v>39</v>
      </c>
      <c r="AM3" s="9" t="s">
        <v>14</v>
      </c>
      <c r="AN3" s="86" t="s">
        <v>13</v>
      </c>
    </row>
    <row r="4" spans="1:40" ht="24.95" customHeight="1" x14ac:dyDescent="0.25">
      <c r="A4" s="67" t="s">
        <v>0</v>
      </c>
      <c r="B4" s="68">
        <v>5</v>
      </c>
      <c r="C4" s="69">
        <v>5</v>
      </c>
      <c r="D4" s="58">
        <v>3</v>
      </c>
      <c r="E4" s="58">
        <v>5</v>
      </c>
      <c r="F4" s="60">
        <f>(B4+C4+D4+E4)/2</f>
        <v>9</v>
      </c>
      <c r="G4" s="58">
        <v>10</v>
      </c>
      <c r="H4" s="58">
        <v>9</v>
      </c>
      <c r="I4" s="59">
        <f>(G4+H4)/2</f>
        <v>9.5</v>
      </c>
      <c r="J4" s="58">
        <v>10</v>
      </c>
      <c r="K4" s="58">
        <v>9</v>
      </c>
      <c r="L4" s="59">
        <f>(J4+K4)/2</f>
        <v>9.5</v>
      </c>
      <c r="M4" s="58">
        <v>2</v>
      </c>
      <c r="N4" s="58">
        <v>2</v>
      </c>
      <c r="O4" s="61">
        <f>SUM(N4,L4,I4,F4)</f>
        <v>30</v>
      </c>
      <c r="P4" s="62">
        <v>7</v>
      </c>
      <c r="Q4" s="62">
        <v>10</v>
      </c>
      <c r="R4" s="74">
        <f>(P4+Q4)/4</f>
        <v>4.25</v>
      </c>
      <c r="S4" s="53">
        <v>3</v>
      </c>
      <c r="T4" s="53">
        <v>2</v>
      </c>
      <c r="U4" s="54">
        <f>(S4+T4)/2</f>
        <v>2.5</v>
      </c>
      <c r="V4" s="53">
        <v>7</v>
      </c>
      <c r="W4" s="53">
        <v>10</v>
      </c>
      <c r="X4" s="54">
        <f>(V4+W4)/2</f>
        <v>8.5</v>
      </c>
      <c r="Y4" s="53">
        <v>3</v>
      </c>
      <c r="Z4" s="54">
        <v>3</v>
      </c>
      <c r="AA4" s="53">
        <v>3</v>
      </c>
      <c r="AB4" s="53">
        <v>3</v>
      </c>
      <c r="AC4" s="55">
        <f>SUM(AB4,Z4,X4,U4,R4)</f>
        <v>21.25</v>
      </c>
      <c r="AD4" s="44">
        <v>5</v>
      </c>
      <c r="AE4" s="46">
        <v>5</v>
      </c>
      <c r="AF4" s="45">
        <f>(AD4+AE4)/2</f>
        <v>5</v>
      </c>
      <c r="AG4" s="46">
        <v>9</v>
      </c>
      <c r="AH4" s="46">
        <v>6</v>
      </c>
      <c r="AI4" s="47">
        <f>(AG4+AH4)/2*1.5</f>
        <v>11.25</v>
      </c>
      <c r="AJ4" s="48">
        <f>AF4+AI4</f>
        <v>16.25</v>
      </c>
      <c r="AK4" s="43">
        <f>SUM(AJ4,AC4,O4)</f>
        <v>67.5</v>
      </c>
      <c r="AL4" s="23">
        <v>62.666666666666664</v>
      </c>
      <c r="AM4" s="82" t="s">
        <v>0</v>
      </c>
      <c r="AN4" s="88"/>
    </row>
    <row r="5" spans="1:40" ht="24.95" customHeight="1" x14ac:dyDescent="0.25">
      <c r="A5" s="13" t="s">
        <v>1</v>
      </c>
      <c r="B5" s="29">
        <v>4</v>
      </c>
      <c r="C5" s="30">
        <v>4</v>
      </c>
      <c r="D5" s="31">
        <v>5</v>
      </c>
      <c r="E5" s="31">
        <v>5</v>
      </c>
      <c r="F5" s="60">
        <f t="shared" ref="F5:F24" si="0">(B5+C5+D5+E5)/2</f>
        <v>9</v>
      </c>
      <c r="G5" s="31">
        <v>7</v>
      </c>
      <c r="H5" s="31">
        <v>8</v>
      </c>
      <c r="I5" s="59">
        <f t="shared" ref="I5:I24" si="1">(G5+H5)/2</f>
        <v>7.5</v>
      </c>
      <c r="J5" s="31">
        <v>7</v>
      </c>
      <c r="K5" s="31">
        <v>8</v>
      </c>
      <c r="L5" s="59">
        <f t="shared" ref="L5:L24" si="2">(J5+K5)/2</f>
        <v>7.5</v>
      </c>
      <c r="M5" s="31">
        <v>4</v>
      </c>
      <c r="N5" s="31">
        <v>4</v>
      </c>
      <c r="O5" s="61">
        <f t="shared" ref="O5:O24" si="3">SUM(N5,L5,I5,F5)</f>
        <v>28</v>
      </c>
      <c r="P5" s="36">
        <v>8</v>
      </c>
      <c r="Q5" s="36">
        <v>10</v>
      </c>
      <c r="R5" s="74">
        <f t="shared" ref="R5:R24" si="4">(P5+Q5)/4</f>
        <v>4.5</v>
      </c>
      <c r="S5" s="27">
        <v>6</v>
      </c>
      <c r="T5" s="27">
        <v>6</v>
      </c>
      <c r="U5" s="54">
        <f t="shared" ref="U5:U24" si="5">(S5+T5)/2</f>
        <v>6</v>
      </c>
      <c r="V5" s="27">
        <v>9</v>
      </c>
      <c r="W5" s="27">
        <v>10</v>
      </c>
      <c r="X5" s="54">
        <f t="shared" ref="X5:X24" si="6">(V5+W5)/2</f>
        <v>9.5</v>
      </c>
      <c r="Y5" s="27">
        <v>3</v>
      </c>
      <c r="Z5" s="16">
        <v>3</v>
      </c>
      <c r="AA5" s="27">
        <v>8</v>
      </c>
      <c r="AB5" s="27">
        <v>8</v>
      </c>
      <c r="AC5" s="55">
        <f t="shared" ref="AC5:AC24" si="7">SUM(AB5,Z5,X5,U5,R5)</f>
        <v>31</v>
      </c>
      <c r="AD5" s="39">
        <v>5</v>
      </c>
      <c r="AE5" s="41">
        <v>5</v>
      </c>
      <c r="AF5" s="45">
        <f t="shared" ref="AF5:AF24" si="8">(AD5+AE5)/2</f>
        <v>5</v>
      </c>
      <c r="AG5" s="41">
        <v>9</v>
      </c>
      <c r="AH5" s="41">
        <v>7</v>
      </c>
      <c r="AI5" s="47">
        <f t="shared" ref="AI5:AI24" si="9">(AG5+AH5)/2*1.5</f>
        <v>12</v>
      </c>
      <c r="AJ5" s="48">
        <f t="shared" ref="AJ5:AJ24" si="10">AF5+AI5</f>
        <v>17</v>
      </c>
      <c r="AK5" s="43">
        <f t="shared" ref="AK5:AK24" si="11">SUM(AJ5,AC5,O5)</f>
        <v>76</v>
      </c>
      <c r="AL5" s="23">
        <v>67.333333333333343</v>
      </c>
      <c r="AM5" s="82" t="s">
        <v>1</v>
      </c>
      <c r="AN5" s="87" t="s">
        <v>69</v>
      </c>
    </row>
    <row r="6" spans="1:40" ht="24.95" customHeight="1" x14ac:dyDescent="0.25">
      <c r="A6" s="13" t="s">
        <v>2</v>
      </c>
      <c r="B6" s="29">
        <v>5</v>
      </c>
      <c r="C6" s="30">
        <v>5</v>
      </c>
      <c r="D6" s="31">
        <v>5</v>
      </c>
      <c r="E6" s="31">
        <v>5</v>
      </c>
      <c r="F6" s="60">
        <f t="shared" si="0"/>
        <v>10</v>
      </c>
      <c r="G6" s="31">
        <v>10</v>
      </c>
      <c r="H6" s="31">
        <v>10</v>
      </c>
      <c r="I6" s="59">
        <f t="shared" si="1"/>
        <v>10</v>
      </c>
      <c r="J6" s="31">
        <v>10</v>
      </c>
      <c r="K6" s="31">
        <v>10</v>
      </c>
      <c r="L6" s="59">
        <f t="shared" si="2"/>
        <v>10</v>
      </c>
      <c r="M6" s="31">
        <v>6</v>
      </c>
      <c r="N6" s="31">
        <v>6</v>
      </c>
      <c r="O6" s="61">
        <f t="shared" si="3"/>
        <v>36</v>
      </c>
      <c r="P6" s="36">
        <v>8</v>
      </c>
      <c r="Q6" s="36">
        <v>9</v>
      </c>
      <c r="R6" s="74">
        <f t="shared" si="4"/>
        <v>4.25</v>
      </c>
      <c r="S6" s="27">
        <v>10</v>
      </c>
      <c r="T6" s="27">
        <v>9</v>
      </c>
      <c r="U6" s="54">
        <f t="shared" si="5"/>
        <v>9.5</v>
      </c>
      <c r="V6" s="27">
        <v>9</v>
      </c>
      <c r="W6" s="27">
        <v>10</v>
      </c>
      <c r="X6" s="54">
        <f t="shared" si="6"/>
        <v>9.5</v>
      </c>
      <c r="Y6" s="27">
        <v>4</v>
      </c>
      <c r="Z6" s="16">
        <v>4</v>
      </c>
      <c r="AA6" s="27">
        <v>0</v>
      </c>
      <c r="AB6" s="27">
        <v>0</v>
      </c>
      <c r="AC6" s="55">
        <f t="shared" si="7"/>
        <v>27.25</v>
      </c>
      <c r="AD6" s="39">
        <v>5</v>
      </c>
      <c r="AE6" s="41">
        <v>5</v>
      </c>
      <c r="AF6" s="45">
        <f t="shared" si="8"/>
        <v>5</v>
      </c>
      <c r="AG6" s="41">
        <v>10</v>
      </c>
      <c r="AH6" s="41">
        <v>10</v>
      </c>
      <c r="AI6" s="47">
        <f t="shared" si="9"/>
        <v>15</v>
      </c>
      <c r="AJ6" s="48">
        <f t="shared" si="10"/>
        <v>20</v>
      </c>
      <c r="AK6" s="43">
        <f t="shared" si="11"/>
        <v>83.25</v>
      </c>
      <c r="AL6" s="23">
        <v>81.666666666666657</v>
      </c>
      <c r="AM6" s="82" t="s">
        <v>2</v>
      </c>
      <c r="AN6" s="87" t="s">
        <v>68</v>
      </c>
    </row>
    <row r="7" spans="1:40" ht="24.95" customHeight="1" x14ac:dyDescent="0.25">
      <c r="A7" s="13" t="s">
        <v>3</v>
      </c>
      <c r="B7" s="29">
        <v>5</v>
      </c>
      <c r="C7" s="30">
        <v>5</v>
      </c>
      <c r="D7" s="31">
        <v>5</v>
      </c>
      <c r="E7" s="31">
        <v>4</v>
      </c>
      <c r="F7" s="60">
        <f t="shared" si="0"/>
        <v>9.5</v>
      </c>
      <c r="G7" s="31">
        <v>10</v>
      </c>
      <c r="H7" s="31">
        <v>10</v>
      </c>
      <c r="I7" s="59">
        <f t="shared" si="1"/>
        <v>10</v>
      </c>
      <c r="J7" s="31">
        <v>10</v>
      </c>
      <c r="K7" s="31">
        <v>10</v>
      </c>
      <c r="L7" s="59">
        <f t="shared" si="2"/>
        <v>10</v>
      </c>
      <c r="M7" s="31">
        <v>9</v>
      </c>
      <c r="N7" s="31">
        <v>9</v>
      </c>
      <c r="O7" s="61">
        <f t="shared" si="3"/>
        <v>38.5</v>
      </c>
      <c r="P7" s="36">
        <v>10</v>
      </c>
      <c r="Q7" s="36">
        <v>10</v>
      </c>
      <c r="R7" s="74">
        <f t="shared" si="4"/>
        <v>5</v>
      </c>
      <c r="S7" s="27">
        <v>10</v>
      </c>
      <c r="T7" s="27">
        <v>10</v>
      </c>
      <c r="U7" s="54">
        <f t="shared" si="5"/>
        <v>10</v>
      </c>
      <c r="V7" s="27">
        <v>10</v>
      </c>
      <c r="W7" s="27">
        <v>10</v>
      </c>
      <c r="X7" s="54">
        <f t="shared" si="6"/>
        <v>10</v>
      </c>
      <c r="Y7" s="27">
        <v>3</v>
      </c>
      <c r="Z7" s="16">
        <v>3</v>
      </c>
      <c r="AA7" s="27">
        <v>8</v>
      </c>
      <c r="AB7" s="27">
        <v>8</v>
      </c>
      <c r="AC7" s="55">
        <f t="shared" si="7"/>
        <v>36</v>
      </c>
      <c r="AD7" s="39">
        <v>5</v>
      </c>
      <c r="AE7" s="41">
        <v>5</v>
      </c>
      <c r="AF7" s="45">
        <f t="shared" si="8"/>
        <v>5</v>
      </c>
      <c r="AG7" s="41">
        <v>10</v>
      </c>
      <c r="AH7" s="41">
        <v>9</v>
      </c>
      <c r="AI7" s="47">
        <f t="shared" si="9"/>
        <v>14.25</v>
      </c>
      <c r="AJ7" s="48">
        <f t="shared" si="10"/>
        <v>19.25</v>
      </c>
      <c r="AK7" s="43">
        <f t="shared" si="11"/>
        <v>93.75</v>
      </c>
      <c r="AL7" s="23">
        <v>76.5</v>
      </c>
      <c r="AM7" s="82" t="s">
        <v>3</v>
      </c>
      <c r="AN7" s="87" t="s">
        <v>68</v>
      </c>
    </row>
    <row r="8" spans="1:40" ht="24.95" customHeight="1" x14ac:dyDescent="0.25">
      <c r="A8" s="13" t="s">
        <v>15</v>
      </c>
      <c r="B8" s="29">
        <v>4</v>
      </c>
      <c r="C8" s="30">
        <v>4</v>
      </c>
      <c r="D8" s="31">
        <v>5</v>
      </c>
      <c r="E8" s="31">
        <v>4</v>
      </c>
      <c r="F8" s="60">
        <f t="shared" si="0"/>
        <v>8.5</v>
      </c>
      <c r="G8" s="31">
        <v>10</v>
      </c>
      <c r="H8" s="31">
        <v>10</v>
      </c>
      <c r="I8" s="59">
        <f t="shared" si="1"/>
        <v>10</v>
      </c>
      <c r="J8" s="31">
        <v>10</v>
      </c>
      <c r="K8" s="31">
        <v>10</v>
      </c>
      <c r="L8" s="59">
        <f t="shared" si="2"/>
        <v>10</v>
      </c>
      <c r="M8" s="31">
        <v>5</v>
      </c>
      <c r="N8" s="31">
        <v>5</v>
      </c>
      <c r="O8" s="61">
        <f t="shared" si="3"/>
        <v>33.5</v>
      </c>
      <c r="P8" s="36">
        <v>10</v>
      </c>
      <c r="Q8" s="36">
        <v>8</v>
      </c>
      <c r="R8" s="74">
        <f t="shared" si="4"/>
        <v>4.5</v>
      </c>
      <c r="S8" s="27">
        <v>7</v>
      </c>
      <c r="T8" s="27">
        <v>5</v>
      </c>
      <c r="U8" s="54">
        <f t="shared" si="5"/>
        <v>6</v>
      </c>
      <c r="V8" s="27">
        <v>8</v>
      </c>
      <c r="W8" s="27">
        <v>8</v>
      </c>
      <c r="X8" s="54">
        <f t="shared" si="6"/>
        <v>8</v>
      </c>
      <c r="Y8" s="27">
        <v>3</v>
      </c>
      <c r="Z8" s="16">
        <v>3</v>
      </c>
      <c r="AA8" s="27">
        <v>6</v>
      </c>
      <c r="AB8" s="27">
        <v>6</v>
      </c>
      <c r="AC8" s="55">
        <f t="shared" si="7"/>
        <v>27.5</v>
      </c>
      <c r="AD8" s="39">
        <v>5</v>
      </c>
      <c r="AE8" s="41">
        <v>5</v>
      </c>
      <c r="AF8" s="45">
        <f t="shared" si="8"/>
        <v>5</v>
      </c>
      <c r="AG8" s="41">
        <v>9</v>
      </c>
      <c r="AH8" s="41">
        <v>6</v>
      </c>
      <c r="AI8" s="47">
        <f t="shared" si="9"/>
        <v>11.25</v>
      </c>
      <c r="AJ8" s="48">
        <f t="shared" si="10"/>
        <v>16.25</v>
      </c>
      <c r="AK8" s="43">
        <f t="shared" si="11"/>
        <v>77.25</v>
      </c>
      <c r="AL8" s="23">
        <v>72.166666666666657</v>
      </c>
      <c r="AM8" s="82" t="s">
        <v>15</v>
      </c>
      <c r="AN8" s="87" t="s">
        <v>69</v>
      </c>
    </row>
    <row r="9" spans="1:40" ht="24.95" customHeight="1" x14ac:dyDescent="0.25">
      <c r="A9" s="13" t="s">
        <v>19</v>
      </c>
      <c r="B9" s="29">
        <v>4</v>
      </c>
      <c r="C9" s="30">
        <v>4</v>
      </c>
      <c r="D9" s="31">
        <v>3</v>
      </c>
      <c r="E9" s="31">
        <v>3</v>
      </c>
      <c r="F9" s="60">
        <f t="shared" si="0"/>
        <v>7</v>
      </c>
      <c r="G9" s="31">
        <v>10</v>
      </c>
      <c r="H9" s="31">
        <v>10</v>
      </c>
      <c r="I9" s="59">
        <f t="shared" si="1"/>
        <v>10</v>
      </c>
      <c r="J9" s="31">
        <v>10</v>
      </c>
      <c r="K9" s="31">
        <v>10</v>
      </c>
      <c r="L9" s="59">
        <f t="shared" si="2"/>
        <v>10</v>
      </c>
      <c r="M9" s="31">
        <v>5</v>
      </c>
      <c r="N9" s="31">
        <v>5</v>
      </c>
      <c r="O9" s="61">
        <f t="shared" si="3"/>
        <v>32</v>
      </c>
      <c r="P9" s="36">
        <v>10</v>
      </c>
      <c r="Q9" s="36">
        <v>8</v>
      </c>
      <c r="R9" s="74">
        <f t="shared" si="4"/>
        <v>4.5</v>
      </c>
      <c r="S9" s="27">
        <v>9</v>
      </c>
      <c r="T9" s="27">
        <v>6</v>
      </c>
      <c r="U9" s="54">
        <f t="shared" si="5"/>
        <v>7.5</v>
      </c>
      <c r="V9" s="27">
        <v>8</v>
      </c>
      <c r="W9" s="27">
        <v>7</v>
      </c>
      <c r="X9" s="54">
        <f t="shared" si="6"/>
        <v>7.5</v>
      </c>
      <c r="Y9" s="27">
        <v>2</v>
      </c>
      <c r="Z9" s="16">
        <v>2</v>
      </c>
      <c r="AA9" s="27">
        <v>6</v>
      </c>
      <c r="AB9" s="27">
        <v>6</v>
      </c>
      <c r="AC9" s="55">
        <f t="shared" si="7"/>
        <v>27.5</v>
      </c>
      <c r="AD9" s="39">
        <v>4</v>
      </c>
      <c r="AE9" s="41">
        <v>4</v>
      </c>
      <c r="AF9" s="45">
        <f t="shared" si="8"/>
        <v>4</v>
      </c>
      <c r="AG9" s="41">
        <v>7</v>
      </c>
      <c r="AH9" s="41">
        <v>9</v>
      </c>
      <c r="AI9" s="47">
        <f t="shared" si="9"/>
        <v>12</v>
      </c>
      <c r="AJ9" s="48">
        <f t="shared" si="10"/>
        <v>16</v>
      </c>
      <c r="AK9" s="43">
        <f t="shared" si="11"/>
        <v>75.5</v>
      </c>
      <c r="AL9" s="23">
        <v>62.416666666666664</v>
      </c>
      <c r="AM9" s="82" t="s">
        <v>19</v>
      </c>
      <c r="AN9" s="87" t="s">
        <v>69</v>
      </c>
    </row>
    <row r="10" spans="1:40" ht="24.95" customHeight="1" x14ac:dyDescent="0.25">
      <c r="A10" s="13" t="s">
        <v>16</v>
      </c>
      <c r="B10" s="29">
        <v>5</v>
      </c>
      <c r="C10" s="30">
        <v>4</v>
      </c>
      <c r="D10" s="31">
        <v>4</v>
      </c>
      <c r="E10" s="31">
        <v>4</v>
      </c>
      <c r="F10" s="60">
        <f t="shared" si="0"/>
        <v>8.5</v>
      </c>
      <c r="G10" s="31">
        <v>6</v>
      </c>
      <c r="H10" s="31">
        <v>6</v>
      </c>
      <c r="I10" s="59">
        <f t="shared" si="1"/>
        <v>6</v>
      </c>
      <c r="J10" s="31">
        <v>6</v>
      </c>
      <c r="K10" s="31">
        <v>6</v>
      </c>
      <c r="L10" s="59">
        <f t="shared" si="2"/>
        <v>6</v>
      </c>
      <c r="M10" s="31">
        <v>1</v>
      </c>
      <c r="N10" s="31">
        <v>1</v>
      </c>
      <c r="O10" s="61">
        <f t="shared" si="3"/>
        <v>21.5</v>
      </c>
      <c r="P10" s="36">
        <v>0</v>
      </c>
      <c r="Q10" s="36">
        <v>7</v>
      </c>
      <c r="R10" s="74">
        <f t="shared" si="4"/>
        <v>1.75</v>
      </c>
      <c r="S10" s="27">
        <v>9</v>
      </c>
      <c r="T10" s="27">
        <v>6</v>
      </c>
      <c r="U10" s="54">
        <f t="shared" si="5"/>
        <v>7.5</v>
      </c>
      <c r="V10" s="27">
        <v>4</v>
      </c>
      <c r="W10" s="27">
        <v>6</v>
      </c>
      <c r="X10" s="54">
        <f t="shared" si="6"/>
        <v>5</v>
      </c>
      <c r="Y10" s="27">
        <v>3</v>
      </c>
      <c r="Z10" s="16">
        <v>3</v>
      </c>
      <c r="AA10" s="27">
        <v>5</v>
      </c>
      <c r="AB10" s="27">
        <v>5</v>
      </c>
      <c r="AC10" s="55">
        <f t="shared" si="7"/>
        <v>22.25</v>
      </c>
      <c r="AD10" s="39">
        <v>4</v>
      </c>
      <c r="AE10" s="41">
        <v>3</v>
      </c>
      <c r="AF10" s="45">
        <f t="shared" si="8"/>
        <v>3.5</v>
      </c>
      <c r="AG10" s="41">
        <v>7</v>
      </c>
      <c r="AH10" s="41">
        <v>5</v>
      </c>
      <c r="AI10" s="47">
        <f t="shared" si="9"/>
        <v>9</v>
      </c>
      <c r="AJ10" s="48">
        <f t="shared" si="10"/>
        <v>12.5</v>
      </c>
      <c r="AK10" s="76">
        <f t="shared" si="11"/>
        <v>56.25</v>
      </c>
      <c r="AL10" s="23">
        <v>66.666666666666657</v>
      </c>
      <c r="AM10" s="82" t="s">
        <v>16</v>
      </c>
      <c r="AN10" s="88"/>
    </row>
    <row r="11" spans="1:40" ht="24.95" customHeight="1" x14ac:dyDescent="0.25">
      <c r="A11" s="13" t="s">
        <v>4</v>
      </c>
      <c r="B11" s="29">
        <v>0</v>
      </c>
      <c r="C11" s="30">
        <v>1</v>
      </c>
      <c r="D11" s="31">
        <v>5</v>
      </c>
      <c r="E11" s="31">
        <v>4</v>
      </c>
      <c r="F11" s="60">
        <f t="shared" si="0"/>
        <v>5</v>
      </c>
      <c r="G11" s="31">
        <v>10</v>
      </c>
      <c r="H11" s="31">
        <v>10</v>
      </c>
      <c r="I11" s="59">
        <f t="shared" si="1"/>
        <v>10</v>
      </c>
      <c r="J11" s="31">
        <v>10</v>
      </c>
      <c r="K11" s="31">
        <v>10</v>
      </c>
      <c r="L11" s="59">
        <f t="shared" si="2"/>
        <v>10</v>
      </c>
      <c r="M11" s="31">
        <v>3</v>
      </c>
      <c r="N11" s="31">
        <v>3</v>
      </c>
      <c r="O11" s="61">
        <f t="shared" si="3"/>
        <v>28</v>
      </c>
      <c r="P11" s="36">
        <v>5</v>
      </c>
      <c r="Q11" s="36">
        <v>7</v>
      </c>
      <c r="R11" s="74">
        <f t="shared" si="4"/>
        <v>3</v>
      </c>
      <c r="S11" s="27">
        <v>10</v>
      </c>
      <c r="T11" s="27">
        <v>7</v>
      </c>
      <c r="U11" s="54">
        <f t="shared" si="5"/>
        <v>8.5</v>
      </c>
      <c r="V11" s="27">
        <v>7</v>
      </c>
      <c r="W11" s="27">
        <v>7</v>
      </c>
      <c r="X11" s="54">
        <f t="shared" si="6"/>
        <v>7</v>
      </c>
      <c r="Y11" s="27">
        <v>2</v>
      </c>
      <c r="Z11" s="16">
        <v>2</v>
      </c>
      <c r="AA11" s="27">
        <v>6</v>
      </c>
      <c r="AB11" s="27">
        <v>6</v>
      </c>
      <c r="AC11" s="55">
        <f t="shared" si="7"/>
        <v>26.5</v>
      </c>
      <c r="AD11" s="39">
        <v>4</v>
      </c>
      <c r="AE11" s="41">
        <v>4</v>
      </c>
      <c r="AF11" s="45">
        <f t="shared" si="8"/>
        <v>4</v>
      </c>
      <c r="AG11" s="41">
        <v>7</v>
      </c>
      <c r="AH11" s="41">
        <v>5</v>
      </c>
      <c r="AI11" s="47">
        <f t="shared" si="9"/>
        <v>9</v>
      </c>
      <c r="AJ11" s="48">
        <f t="shared" si="10"/>
        <v>13</v>
      </c>
      <c r="AK11" s="43">
        <f t="shared" si="11"/>
        <v>67.5</v>
      </c>
      <c r="AL11" s="23">
        <v>68</v>
      </c>
      <c r="AM11" s="82" t="s">
        <v>4</v>
      </c>
      <c r="AN11" s="88"/>
    </row>
    <row r="12" spans="1:40" ht="24.95" customHeight="1" x14ac:dyDescent="0.25">
      <c r="A12" s="13" t="s">
        <v>5</v>
      </c>
      <c r="B12" s="29">
        <v>4</v>
      </c>
      <c r="C12" s="30">
        <v>4</v>
      </c>
      <c r="D12" s="31">
        <v>5</v>
      </c>
      <c r="E12" s="31">
        <v>4</v>
      </c>
      <c r="F12" s="60">
        <f t="shared" si="0"/>
        <v>8.5</v>
      </c>
      <c r="G12" s="31">
        <v>10</v>
      </c>
      <c r="H12" s="31">
        <v>8</v>
      </c>
      <c r="I12" s="59">
        <f t="shared" si="1"/>
        <v>9</v>
      </c>
      <c r="J12" s="31">
        <v>10</v>
      </c>
      <c r="K12" s="31">
        <v>8</v>
      </c>
      <c r="L12" s="59">
        <f t="shared" si="2"/>
        <v>9</v>
      </c>
      <c r="M12" s="31">
        <v>3</v>
      </c>
      <c r="N12" s="31">
        <v>3</v>
      </c>
      <c r="O12" s="61">
        <f t="shared" si="3"/>
        <v>29.5</v>
      </c>
      <c r="P12" s="36">
        <v>8</v>
      </c>
      <c r="Q12" s="36">
        <v>7</v>
      </c>
      <c r="R12" s="74">
        <f t="shared" si="4"/>
        <v>3.75</v>
      </c>
      <c r="S12" s="27">
        <v>9</v>
      </c>
      <c r="T12" s="27">
        <v>6</v>
      </c>
      <c r="U12" s="54">
        <f t="shared" si="5"/>
        <v>7.5</v>
      </c>
      <c r="V12" s="27">
        <v>7</v>
      </c>
      <c r="W12" s="27">
        <v>7</v>
      </c>
      <c r="X12" s="54">
        <f t="shared" si="6"/>
        <v>7</v>
      </c>
      <c r="Y12" s="27">
        <v>0</v>
      </c>
      <c r="Z12" s="16">
        <v>0</v>
      </c>
      <c r="AA12" s="27">
        <v>6</v>
      </c>
      <c r="AB12" s="27">
        <v>6</v>
      </c>
      <c r="AC12" s="55">
        <f t="shared" si="7"/>
        <v>24.25</v>
      </c>
      <c r="AD12" s="39">
        <v>5</v>
      </c>
      <c r="AE12" s="41">
        <v>4</v>
      </c>
      <c r="AF12" s="45">
        <f t="shared" si="8"/>
        <v>4.5</v>
      </c>
      <c r="AG12" s="41">
        <v>9</v>
      </c>
      <c r="AH12" s="41">
        <v>4</v>
      </c>
      <c r="AI12" s="47">
        <f t="shared" si="9"/>
        <v>9.75</v>
      </c>
      <c r="AJ12" s="48">
        <f t="shared" si="10"/>
        <v>14.25</v>
      </c>
      <c r="AK12" s="43">
        <f t="shared" si="11"/>
        <v>68</v>
      </c>
      <c r="AL12" s="23">
        <v>63.666666666666664</v>
      </c>
      <c r="AM12" s="82" t="s">
        <v>5</v>
      </c>
      <c r="AN12" s="88"/>
    </row>
    <row r="13" spans="1:40" ht="24.95" customHeight="1" x14ac:dyDescent="0.25">
      <c r="A13" s="13" t="s">
        <v>6</v>
      </c>
      <c r="B13" s="29">
        <v>0</v>
      </c>
      <c r="C13" s="30">
        <v>0</v>
      </c>
      <c r="D13" s="31">
        <v>5</v>
      </c>
      <c r="E13" s="31">
        <v>4</v>
      </c>
      <c r="F13" s="60">
        <f t="shared" si="0"/>
        <v>4.5</v>
      </c>
      <c r="G13" s="31">
        <v>9</v>
      </c>
      <c r="H13" s="31">
        <v>10</v>
      </c>
      <c r="I13" s="59">
        <f t="shared" si="1"/>
        <v>9.5</v>
      </c>
      <c r="J13" s="31">
        <v>9</v>
      </c>
      <c r="K13" s="31">
        <v>10</v>
      </c>
      <c r="L13" s="59">
        <f t="shared" si="2"/>
        <v>9.5</v>
      </c>
      <c r="M13" s="31">
        <v>3</v>
      </c>
      <c r="N13" s="31">
        <v>3</v>
      </c>
      <c r="O13" s="61">
        <f t="shared" si="3"/>
        <v>26.5</v>
      </c>
      <c r="P13" s="36">
        <v>1</v>
      </c>
      <c r="Q13" s="36">
        <v>7</v>
      </c>
      <c r="R13" s="74">
        <f t="shared" si="4"/>
        <v>2</v>
      </c>
      <c r="S13" s="27">
        <v>3</v>
      </c>
      <c r="T13" s="27">
        <v>2</v>
      </c>
      <c r="U13" s="54">
        <f t="shared" si="5"/>
        <v>2.5</v>
      </c>
      <c r="V13" s="27">
        <v>4</v>
      </c>
      <c r="W13" s="27">
        <v>7</v>
      </c>
      <c r="X13" s="54">
        <f t="shared" si="6"/>
        <v>5.5</v>
      </c>
      <c r="Y13" s="27">
        <v>2</v>
      </c>
      <c r="Z13" s="16">
        <v>2</v>
      </c>
      <c r="AA13" s="27">
        <v>2</v>
      </c>
      <c r="AB13" s="27">
        <v>2</v>
      </c>
      <c r="AC13" s="55">
        <f t="shared" si="7"/>
        <v>14</v>
      </c>
      <c r="AD13" s="39">
        <v>4</v>
      </c>
      <c r="AE13" s="41">
        <v>4</v>
      </c>
      <c r="AF13" s="45">
        <f t="shared" si="8"/>
        <v>4</v>
      </c>
      <c r="AG13" s="41">
        <v>7</v>
      </c>
      <c r="AH13" s="41">
        <v>4</v>
      </c>
      <c r="AI13" s="47">
        <f t="shared" si="9"/>
        <v>8.25</v>
      </c>
      <c r="AJ13" s="48">
        <f t="shared" si="10"/>
        <v>12.25</v>
      </c>
      <c r="AK13" s="76">
        <f t="shared" si="11"/>
        <v>52.75</v>
      </c>
      <c r="AL13" s="77">
        <v>48.166666666666664</v>
      </c>
      <c r="AM13" s="82" t="s">
        <v>6</v>
      </c>
      <c r="AN13" s="88" t="s">
        <v>66</v>
      </c>
    </row>
    <row r="14" spans="1:40" ht="24.95" customHeight="1" x14ac:dyDescent="0.25">
      <c r="A14" s="13" t="s">
        <v>17</v>
      </c>
      <c r="B14" s="29">
        <v>5</v>
      </c>
      <c r="C14" s="30">
        <v>4</v>
      </c>
      <c r="D14" s="31">
        <v>5</v>
      </c>
      <c r="E14" s="31">
        <v>4</v>
      </c>
      <c r="F14" s="60">
        <f t="shared" si="0"/>
        <v>9</v>
      </c>
      <c r="G14" s="31">
        <v>7</v>
      </c>
      <c r="H14" s="31">
        <v>8</v>
      </c>
      <c r="I14" s="59">
        <f t="shared" si="1"/>
        <v>7.5</v>
      </c>
      <c r="J14" s="31">
        <v>7</v>
      </c>
      <c r="K14" s="31">
        <v>8</v>
      </c>
      <c r="L14" s="59">
        <f t="shared" si="2"/>
        <v>7.5</v>
      </c>
      <c r="M14" s="31">
        <v>2</v>
      </c>
      <c r="N14" s="31">
        <v>2</v>
      </c>
      <c r="O14" s="61">
        <f t="shared" si="3"/>
        <v>26</v>
      </c>
      <c r="P14" s="36">
        <v>8</v>
      </c>
      <c r="Q14" s="36">
        <v>7</v>
      </c>
      <c r="R14" s="74">
        <f t="shared" si="4"/>
        <v>3.75</v>
      </c>
      <c r="S14" s="27">
        <v>4</v>
      </c>
      <c r="T14" s="27">
        <v>3</v>
      </c>
      <c r="U14" s="54">
        <f t="shared" si="5"/>
        <v>3.5</v>
      </c>
      <c r="V14" s="27">
        <v>8</v>
      </c>
      <c r="W14" s="27">
        <v>7</v>
      </c>
      <c r="X14" s="54">
        <f t="shared" si="6"/>
        <v>7.5</v>
      </c>
      <c r="Y14" s="27">
        <v>2</v>
      </c>
      <c r="Z14" s="16">
        <v>2</v>
      </c>
      <c r="AA14" s="27">
        <v>2</v>
      </c>
      <c r="AB14" s="27">
        <v>2</v>
      </c>
      <c r="AC14" s="55">
        <f t="shared" si="7"/>
        <v>18.75</v>
      </c>
      <c r="AD14" s="39">
        <v>4</v>
      </c>
      <c r="AE14" s="41">
        <v>4</v>
      </c>
      <c r="AF14" s="45">
        <f t="shared" si="8"/>
        <v>4</v>
      </c>
      <c r="AG14" s="41">
        <v>9</v>
      </c>
      <c r="AH14" s="41">
        <v>4</v>
      </c>
      <c r="AI14" s="47">
        <f t="shared" si="9"/>
        <v>9.75</v>
      </c>
      <c r="AJ14" s="48">
        <f t="shared" si="10"/>
        <v>13.75</v>
      </c>
      <c r="AK14" s="76">
        <f t="shared" si="11"/>
        <v>58.5</v>
      </c>
      <c r="AL14" s="23">
        <v>70.166666666666657</v>
      </c>
      <c r="AM14" s="82" t="s">
        <v>17</v>
      </c>
      <c r="AN14" s="88"/>
    </row>
    <row r="15" spans="1:40" ht="24.95" customHeight="1" x14ac:dyDescent="0.25">
      <c r="A15" s="13" t="s">
        <v>18</v>
      </c>
      <c r="B15" s="29">
        <v>5</v>
      </c>
      <c r="C15" s="30">
        <v>5</v>
      </c>
      <c r="D15" s="31">
        <v>4</v>
      </c>
      <c r="E15" s="31">
        <v>5</v>
      </c>
      <c r="F15" s="60">
        <f t="shared" si="0"/>
        <v>9.5</v>
      </c>
      <c r="G15" s="31">
        <v>10</v>
      </c>
      <c r="H15" s="31">
        <v>9</v>
      </c>
      <c r="I15" s="59">
        <f t="shared" si="1"/>
        <v>9.5</v>
      </c>
      <c r="J15" s="31">
        <v>10</v>
      </c>
      <c r="K15" s="31">
        <v>9</v>
      </c>
      <c r="L15" s="59">
        <f t="shared" si="2"/>
        <v>9.5</v>
      </c>
      <c r="M15" s="31">
        <v>7</v>
      </c>
      <c r="N15" s="31">
        <v>7</v>
      </c>
      <c r="O15" s="61">
        <f t="shared" si="3"/>
        <v>35.5</v>
      </c>
      <c r="P15" s="36">
        <v>8</v>
      </c>
      <c r="Q15" s="36">
        <v>8</v>
      </c>
      <c r="R15" s="74">
        <f t="shared" si="4"/>
        <v>4</v>
      </c>
      <c r="S15" s="27">
        <v>3</v>
      </c>
      <c r="T15" s="27">
        <v>2</v>
      </c>
      <c r="U15" s="54">
        <f t="shared" si="5"/>
        <v>2.5</v>
      </c>
      <c r="V15" s="27">
        <v>9</v>
      </c>
      <c r="W15" s="27">
        <v>9</v>
      </c>
      <c r="X15" s="54">
        <f t="shared" si="6"/>
        <v>9</v>
      </c>
      <c r="Y15" s="27">
        <v>3</v>
      </c>
      <c r="Z15" s="16">
        <v>3</v>
      </c>
      <c r="AA15" s="27">
        <v>6</v>
      </c>
      <c r="AB15" s="27">
        <v>6</v>
      </c>
      <c r="AC15" s="55">
        <f t="shared" si="7"/>
        <v>24.5</v>
      </c>
      <c r="AD15" s="39">
        <v>5</v>
      </c>
      <c r="AE15" s="41">
        <v>5</v>
      </c>
      <c r="AF15" s="45">
        <f t="shared" si="8"/>
        <v>5</v>
      </c>
      <c r="AG15" s="41">
        <v>9</v>
      </c>
      <c r="AH15" s="41">
        <v>7</v>
      </c>
      <c r="AI15" s="47">
        <f t="shared" si="9"/>
        <v>12</v>
      </c>
      <c r="AJ15" s="48">
        <f t="shared" si="10"/>
        <v>17</v>
      </c>
      <c r="AK15" s="43">
        <f t="shared" si="11"/>
        <v>77</v>
      </c>
      <c r="AL15" s="23">
        <v>65.833333333333343</v>
      </c>
      <c r="AM15" s="82" t="s">
        <v>18</v>
      </c>
      <c r="AN15" s="87" t="s">
        <v>69</v>
      </c>
    </row>
    <row r="16" spans="1:40" ht="24.95" customHeight="1" x14ac:dyDescent="0.25">
      <c r="A16" s="13" t="s">
        <v>53</v>
      </c>
      <c r="B16" s="29">
        <v>5</v>
      </c>
      <c r="C16" s="30">
        <v>3</v>
      </c>
      <c r="D16" s="31">
        <v>4</v>
      </c>
      <c r="E16" s="31">
        <v>4</v>
      </c>
      <c r="F16" s="60">
        <f t="shared" si="0"/>
        <v>8</v>
      </c>
      <c r="G16" s="31">
        <v>6</v>
      </c>
      <c r="H16" s="31">
        <v>6</v>
      </c>
      <c r="I16" s="59">
        <f t="shared" si="1"/>
        <v>6</v>
      </c>
      <c r="J16" s="31">
        <v>6</v>
      </c>
      <c r="K16" s="31">
        <v>6</v>
      </c>
      <c r="L16" s="59">
        <f t="shared" si="2"/>
        <v>6</v>
      </c>
      <c r="M16" s="31">
        <v>1</v>
      </c>
      <c r="N16" s="31">
        <v>1</v>
      </c>
      <c r="O16" s="61">
        <f t="shared" si="3"/>
        <v>21</v>
      </c>
      <c r="P16" s="36">
        <v>2</v>
      </c>
      <c r="Q16" s="36">
        <v>5</v>
      </c>
      <c r="R16" s="74">
        <f t="shared" si="4"/>
        <v>1.75</v>
      </c>
      <c r="S16" s="27">
        <v>3</v>
      </c>
      <c r="T16" s="27">
        <v>2</v>
      </c>
      <c r="U16" s="54">
        <f t="shared" si="5"/>
        <v>2.5</v>
      </c>
      <c r="V16" s="27">
        <v>0</v>
      </c>
      <c r="W16" s="27">
        <v>5</v>
      </c>
      <c r="X16" s="54">
        <f t="shared" si="6"/>
        <v>2.5</v>
      </c>
      <c r="Y16" s="27">
        <v>2</v>
      </c>
      <c r="Z16" s="16">
        <v>2</v>
      </c>
      <c r="AA16" s="27">
        <v>0</v>
      </c>
      <c r="AB16" s="27">
        <v>0</v>
      </c>
      <c r="AC16" s="55">
        <f t="shared" si="7"/>
        <v>8.75</v>
      </c>
      <c r="AD16" s="39">
        <v>5</v>
      </c>
      <c r="AE16" s="41">
        <v>3</v>
      </c>
      <c r="AF16" s="45">
        <f t="shared" si="8"/>
        <v>4</v>
      </c>
      <c r="AG16" s="41">
        <v>9</v>
      </c>
      <c r="AH16" s="41">
        <v>3</v>
      </c>
      <c r="AI16" s="47">
        <f t="shared" si="9"/>
        <v>9</v>
      </c>
      <c r="AJ16" s="48">
        <f t="shared" si="10"/>
        <v>13</v>
      </c>
      <c r="AK16" s="76">
        <f t="shared" si="11"/>
        <v>42.75</v>
      </c>
      <c r="AL16" s="24"/>
      <c r="AM16" s="82" t="s">
        <v>53</v>
      </c>
      <c r="AN16" s="89"/>
    </row>
    <row r="17" spans="1:40" ht="24.95" customHeight="1" x14ac:dyDescent="0.25">
      <c r="A17" s="13" t="s">
        <v>7</v>
      </c>
      <c r="B17" s="29">
        <v>5</v>
      </c>
      <c r="C17" s="30">
        <v>4</v>
      </c>
      <c r="D17" s="31">
        <v>5</v>
      </c>
      <c r="E17" s="31">
        <v>5</v>
      </c>
      <c r="F17" s="60">
        <f t="shared" si="0"/>
        <v>9.5</v>
      </c>
      <c r="G17" s="31">
        <v>10</v>
      </c>
      <c r="H17" s="31">
        <v>9</v>
      </c>
      <c r="I17" s="59">
        <f t="shared" si="1"/>
        <v>9.5</v>
      </c>
      <c r="J17" s="31">
        <v>10</v>
      </c>
      <c r="K17" s="31">
        <v>9</v>
      </c>
      <c r="L17" s="59">
        <f t="shared" si="2"/>
        <v>9.5</v>
      </c>
      <c r="M17" s="31">
        <v>7</v>
      </c>
      <c r="N17" s="31">
        <v>7</v>
      </c>
      <c r="O17" s="61">
        <f t="shared" si="3"/>
        <v>35.5</v>
      </c>
      <c r="P17" s="36">
        <v>8</v>
      </c>
      <c r="Q17" s="36">
        <v>9</v>
      </c>
      <c r="R17" s="74">
        <f t="shared" si="4"/>
        <v>4.25</v>
      </c>
      <c r="S17" s="27">
        <v>10</v>
      </c>
      <c r="T17" s="27">
        <v>9</v>
      </c>
      <c r="U17" s="54">
        <f t="shared" si="5"/>
        <v>9.5</v>
      </c>
      <c r="V17" s="27">
        <v>9</v>
      </c>
      <c r="W17" s="27">
        <v>10</v>
      </c>
      <c r="X17" s="54">
        <f t="shared" si="6"/>
        <v>9.5</v>
      </c>
      <c r="Y17" s="27">
        <v>3</v>
      </c>
      <c r="Z17" s="16">
        <v>3</v>
      </c>
      <c r="AA17" s="27">
        <v>7</v>
      </c>
      <c r="AB17" s="27">
        <v>7</v>
      </c>
      <c r="AC17" s="55">
        <f t="shared" si="7"/>
        <v>33.25</v>
      </c>
      <c r="AD17" s="39">
        <v>4</v>
      </c>
      <c r="AE17" s="41">
        <v>4</v>
      </c>
      <c r="AF17" s="45">
        <f t="shared" si="8"/>
        <v>4</v>
      </c>
      <c r="AG17" s="41">
        <v>7</v>
      </c>
      <c r="AH17" s="41">
        <v>6</v>
      </c>
      <c r="AI17" s="47">
        <f t="shared" si="9"/>
        <v>9.75</v>
      </c>
      <c r="AJ17" s="48">
        <f t="shared" si="10"/>
        <v>13.75</v>
      </c>
      <c r="AK17" s="43">
        <f t="shared" si="11"/>
        <v>82.5</v>
      </c>
      <c r="AL17" s="23">
        <v>73.666666666666657</v>
      </c>
      <c r="AM17" s="82" t="s">
        <v>7</v>
      </c>
      <c r="AN17" s="87" t="s">
        <v>68</v>
      </c>
    </row>
    <row r="18" spans="1:40" ht="24.95" customHeight="1" x14ac:dyDescent="0.25">
      <c r="A18" s="13" t="s">
        <v>8</v>
      </c>
      <c r="B18" s="29">
        <v>4</v>
      </c>
      <c r="C18" s="30">
        <v>5</v>
      </c>
      <c r="D18" s="31">
        <v>4</v>
      </c>
      <c r="E18" s="31">
        <v>4</v>
      </c>
      <c r="F18" s="60">
        <f t="shared" si="0"/>
        <v>8.5</v>
      </c>
      <c r="G18" s="31">
        <v>10</v>
      </c>
      <c r="H18" s="31">
        <v>9</v>
      </c>
      <c r="I18" s="59">
        <f t="shared" si="1"/>
        <v>9.5</v>
      </c>
      <c r="J18" s="31">
        <v>10</v>
      </c>
      <c r="K18" s="31">
        <v>9</v>
      </c>
      <c r="L18" s="59">
        <f t="shared" si="2"/>
        <v>9.5</v>
      </c>
      <c r="M18" s="31">
        <v>7</v>
      </c>
      <c r="N18" s="31">
        <v>7</v>
      </c>
      <c r="O18" s="61">
        <f t="shared" si="3"/>
        <v>34.5</v>
      </c>
      <c r="P18" s="36">
        <v>4</v>
      </c>
      <c r="Q18" s="36">
        <v>8</v>
      </c>
      <c r="R18" s="74">
        <f t="shared" si="4"/>
        <v>3</v>
      </c>
      <c r="S18" s="27">
        <v>10</v>
      </c>
      <c r="T18" s="27">
        <v>8</v>
      </c>
      <c r="U18" s="54">
        <f t="shared" si="5"/>
        <v>9</v>
      </c>
      <c r="V18" s="27">
        <v>9</v>
      </c>
      <c r="W18" s="27">
        <v>7</v>
      </c>
      <c r="X18" s="54">
        <f t="shared" si="6"/>
        <v>8</v>
      </c>
      <c r="Y18" s="27">
        <v>4</v>
      </c>
      <c r="Z18" s="16">
        <v>4</v>
      </c>
      <c r="AA18" s="27">
        <v>2</v>
      </c>
      <c r="AB18" s="27">
        <v>2</v>
      </c>
      <c r="AC18" s="55">
        <f t="shared" si="7"/>
        <v>26</v>
      </c>
      <c r="AD18" s="39">
        <v>5</v>
      </c>
      <c r="AE18" s="41">
        <v>5</v>
      </c>
      <c r="AF18" s="45">
        <f t="shared" si="8"/>
        <v>5</v>
      </c>
      <c r="AG18" s="41">
        <v>9</v>
      </c>
      <c r="AH18" s="41">
        <v>10</v>
      </c>
      <c r="AI18" s="47">
        <f t="shared" si="9"/>
        <v>14.25</v>
      </c>
      <c r="AJ18" s="48">
        <f t="shared" si="10"/>
        <v>19.25</v>
      </c>
      <c r="AK18" s="43">
        <f t="shared" si="11"/>
        <v>79.75</v>
      </c>
      <c r="AL18" s="23">
        <v>70.666666666666657</v>
      </c>
      <c r="AM18" s="82" t="s">
        <v>8</v>
      </c>
      <c r="AN18" s="87" t="s">
        <v>69</v>
      </c>
    </row>
    <row r="19" spans="1:40" ht="24.95" customHeight="1" x14ac:dyDescent="0.25">
      <c r="A19" s="13" t="s">
        <v>9</v>
      </c>
      <c r="B19" s="29">
        <v>5</v>
      </c>
      <c r="C19" s="30">
        <v>5</v>
      </c>
      <c r="D19" s="31">
        <v>5</v>
      </c>
      <c r="E19" s="31">
        <v>5</v>
      </c>
      <c r="F19" s="60">
        <f t="shared" si="0"/>
        <v>10</v>
      </c>
      <c r="G19" s="31">
        <v>9</v>
      </c>
      <c r="H19" s="31">
        <v>9</v>
      </c>
      <c r="I19" s="59">
        <f t="shared" si="1"/>
        <v>9</v>
      </c>
      <c r="J19" s="31">
        <v>9</v>
      </c>
      <c r="K19" s="31">
        <v>9</v>
      </c>
      <c r="L19" s="59">
        <f t="shared" si="2"/>
        <v>9</v>
      </c>
      <c r="M19" s="31">
        <v>4</v>
      </c>
      <c r="N19" s="31">
        <v>4</v>
      </c>
      <c r="O19" s="61">
        <f t="shared" si="3"/>
        <v>32</v>
      </c>
      <c r="P19" s="36">
        <v>10</v>
      </c>
      <c r="Q19" s="36">
        <v>8</v>
      </c>
      <c r="R19" s="74">
        <f t="shared" si="4"/>
        <v>4.5</v>
      </c>
      <c r="S19" s="27">
        <v>9</v>
      </c>
      <c r="T19" s="27">
        <v>6</v>
      </c>
      <c r="U19" s="54">
        <f t="shared" si="5"/>
        <v>7.5</v>
      </c>
      <c r="V19" s="27">
        <v>9</v>
      </c>
      <c r="W19" s="27">
        <v>8</v>
      </c>
      <c r="X19" s="54">
        <f t="shared" si="6"/>
        <v>8.5</v>
      </c>
      <c r="Y19" s="27">
        <v>2</v>
      </c>
      <c r="Z19" s="16">
        <v>2</v>
      </c>
      <c r="AA19" s="27">
        <v>0</v>
      </c>
      <c r="AB19" s="27">
        <v>0</v>
      </c>
      <c r="AC19" s="55">
        <f t="shared" si="7"/>
        <v>22.5</v>
      </c>
      <c r="AD19" s="39">
        <v>5</v>
      </c>
      <c r="AE19" s="41">
        <v>5</v>
      </c>
      <c r="AF19" s="45">
        <f t="shared" si="8"/>
        <v>5</v>
      </c>
      <c r="AG19" s="41">
        <v>10</v>
      </c>
      <c r="AH19" s="41">
        <v>5</v>
      </c>
      <c r="AI19" s="47">
        <f t="shared" si="9"/>
        <v>11.25</v>
      </c>
      <c r="AJ19" s="48">
        <f t="shared" si="10"/>
        <v>16.25</v>
      </c>
      <c r="AK19" s="43">
        <f t="shared" si="11"/>
        <v>70.75</v>
      </c>
      <c r="AL19" s="23">
        <v>75.666666666666657</v>
      </c>
      <c r="AM19" s="82" t="s">
        <v>9</v>
      </c>
      <c r="AN19" s="88"/>
    </row>
    <row r="20" spans="1:40" ht="24.95" customHeight="1" x14ac:dyDescent="0.25">
      <c r="A20" s="13" t="s">
        <v>10</v>
      </c>
      <c r="B20" s="29">
        <v>5</v>
      </c>
      <c r="C20" s="30">
        <v>4</v>
      </c>
      <c r="D20" s="31">
        <v>5</v>
      </c>
      <c r="E20" s="31">
        <v>5</v>
      </c>
      <c r="F20" s="60">
        <f t="shared" si="0"/>
        <v>9.5</v>
      </c>
      <c r="G20" s="31">
        <v>10</v>
      </c>
      <c r="H20" s="31">
        <v>10</v>
      </c>
      <c r="I20" s="59">
        <f t="shared" si="1"/>
        <v>10</v>
      </c>
      <c r="J20" s="31">
        <v>10</v>
      </c>
      <c r="K20" s="31">
        <v>10</v>
      </c>
      <c r="L20" s="59">
        <f t="shared" si="2"/>
        <v>10</v>
      </c>
      <c r="M20" s="31">
        <v>10</v>
      </c>
      <c r="N20" s="31">
        <v>10</v>
      </c>
      <c r="O20" s="61">
        <f t="shared" si="3"/>
        <v>39.5</v>
      </c>
      <c r="P20" s="36">
        <v>10</v>
      </c>
      <c r="Q20" s="36">
        <v>10</v>
      </c>
      <c r="R20" s="74">
        <f t="shared" si="4"/>
        <v>5</v>
      </c>
      <c r="S20" s="27">
        <v>10</v>
      </c>
      <c r="T20" s="27">
        <v>10</v>
      </c>
      <c r="U20" s="54">
        <f t="shared" si="5"/>
        <v>10</v>
      </c>
      <c r="V20" s="27">
        <v>10</v>
      </c>
      <c r="W20" s="27">
        <v>10</v>
      </c>
      <c r="X20" s="54">
        <f t="shared" si="6"/>
        <v>10</v>
      </c>
      <c r="Y20" s="27">
        <v>5</v>
      </c>
      <c r="Z20" s="16">
        <v>5</v>
      </c>
      <c r="AA20" s="27">
        <v>9</v>
      </c>
      <c r="AB20" s="27">
        <v>9</v>
      </c>
      <c r="AC20" s="55">
        <f t="shared" si="7"/>
        <v>39</v>
      </c>
      <c r="AD20" s="39">
        <v>5</v>
      </c>
      <c r="AE20" s="41">
        <v>5</v>
      </c>
      <c r="AF20" s="45">
        <f t="shared" si="8"/>
        <v>5</v>
      </c>
      <c r="AG20" s="41">
        <v>10</v>
      </c>
      <c r="AH20" s="41">
        <v>10</v>
      </c>
      <c r="AI20" s="47">
        <f t="shared" si="9"/>
        <v>15</v>
      </c>
      <c r="AJ20" s="48">
        <f t="shared" si="10"/>
        <v>20</v>
      </c>
      <c r="AK20" s="43">
        <f t="shared" si="11"/>
        <v>98.5</v>
      </c>
      <c r="AL20" s="23">
        <v>77.833333333333343</v>
      </c>
      <c r="AM20" s="82" t="s">
        <v>10</v>
      </c>
      <c r="AN20" s="88" t="s">
        <v>67</v>
      </c>
    </row>
    <row r="21" spans="1:40" ht="24.95" customHeight="1" x14ac:dyDescent="0.25">
      <c r="A21" s="13" t="s">
        <v>11</v>
      </c>
      <c r="B21" s="29">
        <v>5</v>
      </c>
      <c r="C21" s="30">
        <v>3</v>
      </c>
      <c r="D21" s="31">
        <v>5</v>
      </c>
      <c r="E21" s="31">
        <v>5</v>
      </c>
      <c r="F21" s="60">
        <f t="shared" si="0"/>
        <v>9</v>
      </c>
      <c r="G21" s="31">
        <v>10</v>
      </c>
      <c r="H21" s="31">
        <v>10</v>
      </c>
      <c r="I21" s="59">
        <f t="shared" si="1"/>
        <v>10</v>
      </c>
      <c r="J21" s="31">
        <v>10</v>
      </c>
      <c r="K21" s="31">
        <v>10</v>
      </c>
      <c r="L21" s="59">
        <f t="shared" si="2"/>
        <v>10</v>
      </c>
      <c r="M21" s="31">
        <v>7</v>
      </c>
      <c r="N21" s="31">
        <v>7</v>
      </c>
      <c r="O21" s="61">
        <f t="shared" si="3"/>
        <v>36</v>
      </c>
      <c r="P21" s="36">
        <v>10</v>
      </c>
      <c r="Q21" s="36">
        <v>10</v>
      </c>
      <c r="R21" s="74">
        <f t="shared" si="4"/>
        <v>5</v>
      </c>
      <c r="S21" s="27">
        <v>4</v>
      </c>
      <c r="T21" s="27">
        <v>3</v>
      </c>
      <c r="U21" s="54">
        <f t="shared" si="5"/>
        <v>3.5</v>
      </c>
      <c r="V21" s="27">
        <v>10</v>
      </c>
      <c r="W21" s="27">
        <v>9</v>
      </c>
      <c r="X21" s="54">
        <f t="shared" si="6"/>
        <v>9.5</v>
      </c>
      <c r="Y21" s="27">
        <v>3</v>
      </c>
      <c r="Z21" s="16">
        <v>3</v>
      </c>
      <c r="AA21" s="27">
        <v>5</v>
      </c>
      <c r="AB21" s="27">
        <v>5</v>
      </c>
      <c r="AC21" s="55">
        <f t="shared" si="7"/>
        <v>26</v>
      </c>
      <c r="AD21" s="39">
        <v>5</v>
      </c>
      <c r="AE21" s="41">
        <v>5</v>
      </c>
      <c r="AF21" s="45">
        <f t="shared" si="8"/>
        <v>5</v>
      </c>
      <c r="AG21" s="41">
        <v>9</v>
      </c>
      <c r="AH21" s="41">
        <v>10</v>
      </c>
      <c r="AI21" s="47">
        <f t="shared" si="9"/>
        <v>14.25</v>
      </c>
      <c r="AJ21" s="48">
        <f t="shared" si="10"/>
        <v>19.25</v>
      </c>
      <c r="AK21" s="43">
        <f t="shared" si="11"/>
        <v>81.25</v>
      </c>
      <c r="AL21" s="23">
        <v>76.5</v>
      </c>
      <c r="AM21" s="82" t="s">
        <v>11</v>
      </c>
      <c r="AN21" s="87" t="s">
        <v>68</v>
      </c>
    </row>
    <row r="22" spans="1:40" ht="24.95" customHeight="1" x14ac:dyDescent="0.25">
      <c r="A22" s="13" t="s">
        <v>12</v>
      </c>
      <c r="B22" s="29">
        <v>4</v>
      </c>
      <c r="C22" s="30">
        <v>4</v>
      </c>
      <c r="D22" s="31">
        <v>4</v>
      </c>
      <c r="E22" s="31">
        <v>4</v>
      </c>
      <c r="F22" s="60">
        <f t="shared" si="0"/>
        <v>8</v>
      </c>
      <c r="G22" s="31">
        <v>9</v>
      </c>
      <c r="H22" s="31">
        <v>8</v>
      </c>
      <c r="I22" s="59">
        <f t="shared" si="1"/>
        <v>8.5</v>
      </c>
      <c r="J22" s="31">
        <v>9</v>
      </c>
      <c r="K22" s="31">
        <v>8</v>
      </c>
      <c r="L22" s="59">
        <f t="shared" si="2"/>
        <v>8.5</v>
      </c>
      <c r="M22" s="31">
        <v>2</v>
      </c>
      <c r="N22" s="31">
        <v>2</v>
      </c>
      <c r="O22" s="61">
        <f t="shared" si="3"/>
        <v>27</v>
      </c>
      <c r="P22" s="36">
        <v>0</v>
      </c>
      <c r="Q22" s="36">
        <v>8</v>
      </c>
      <c r="R22" s="74">
        <f t="shared" si="4"/>
        <v>2</v>
      </c>
      <c r="S22" s="27">
        <v>8</v>
      </c>
      <c r="T22" s="27">
        <v>6</v>
      </c>
      <c r="U22" s="54">
        <f t="shared" si="5"/>
        <v>7</v>
      </c>
      <c r="V22" s="27">
        <v>9</v>
      </c>
      <c r="W22" s="27">
        <v>10</v>
      </c>
      <c r="X22" s="54">
        <f t="shared" si="6"/>
        <v>9.5</v>
      </c>
      <c r="Y22" s="27">
        <v>5</v>
      </c>
      <c r="Z22" s="16">
        <v>5</v>
      </c>
      <c r="AA22" s="27">
        <v>0</v>
      </c>
      <c r="AB22" s="27">
        <v>0</v>
      </c>
      <c r="AC22" s="55">
        <f t="shared" si="7"/>
        <v>23.5</v>
      </c>
      <c r="AD22" s="39">
        <v>4</v>
      </c>
      <c r="AE22" s="41">
        <v>4</v>
      </c>
      <c r="AF22" s="45">
        <f t="shared" si="8"/>
        <v>4</v>
      </c>
      <c r="AG22" s="41">
        <v>8</v>
      </c>
      <c r="AH22" s="41">
        <v>4</v>
      </c>
      <c r="AI22" s="47">
        <f t="shared" si="9"/>
        <v>9</v>
      </c>
      <c r="AJ22" s="48">
        <f t="shared" si="10"/>
        <v>13</v>
      </c>
      <c r="AK22" s="43">
        <f t="shared" si="11"/>
        <v>63.5</v>
      </c>
      <c r="AL22" s="23">
        <v>66.166666666666657</v>
      </c>
      <c r="AM22" s="82" t="s">
        <v>12</v>
      </c>
      <c r="AN22" s="88"/>
    </row>
    <row r="23" spans="1:40" ht="24.95" customHeight="1" x14ac:dyDescent="0.25">
      <c r="A23" s="13" t="s">
        <v>20</v>
      </c>
      <c r="B23" s="29">
        <v>5</v>
      </c>
      <c r="C23" s="30">
        <v>5</v>
      </c>
      <c r="D23" s="31">
        <v>5</v>
      </c>
      <c r="E23" s="31">
        <v>5</v>
      </c>
      <c r="F23" s="60">
        <f t="shared" si="0"/>
        <v>10</v>
      </c>
      <c r="G23" s="31">
        <v>10</v>
      </c>
      <c r="H23" s="31">
        <v>10</v>
      </c>
      <c r="I23" s="59">
        <f t="shared" si="1"/>
        <v>10</v>
      </c>
      <c r="J23" s="31">
        <v>10</v>
      </c>
      <c r="K23" s="31">
        <v>10</v>
      </c>
      <c r="L23" s="59">
        <f t="shared" si="2"/>
        <v>10</v>
      </c>
      <c r="M23" s="31">
        <v>4</v>
      </c>
      <c r="N23" s="31">
        <v>4</v>
      </c>
      <c r="O23" s="61">
        <f t="shared" si="3"/>
        <v>34</v>
      </c>
      <c r="P23" s="36">
        <v>8</v>
      </c>
      <c r="Q23" s="36">
        <v>10</v>
      </c>
      <c r="R23" s="74">
        <f t="shared" si="4"/>
        <v>4.5</v>
      </c>
      <c r="S23" s="27">
        <v>7</v>
      </c>
      <c r="T23" s="27">
        <v>4</v>
      </c>
      <c r="U23" s="54">
        <f t="shared" si="5"/>
        <v>5.5</v>
      </c>
      <c r="V23" s="27">
        <v>8</v>
      </c>
      <c r="W23" s="27">
        <v>10</v>
      </c>
      <c r="X23" s="54">
        <f t="shared" si="6"/>
        <v>9</v>
      </c>
      <c r="Y23" s="27">
        <v>2</v>
      </c>
      <c r="Z23" s="16">
        <v>2</v>
      </c>
      <c r="AA23" s="27">
        <v>6</v>
      </c>
      <c r="AB23" s="27">
        <v>6</v>
      </c>
      <c r="AC23" s="55">
        <f t="shared" si="7"/>
        <v>27</v>
      </c>
      <c r="AD23" s="39">
        <v>5</v>
      </c>
      <c r="AE23" s="41">
        <v>5</v>
      </c>
      <c r="AF23" s="45">
        <f t="shared" si="8"/>
        <v>5</v>
      </c>
      <c r="AG23" s="41">
        <v>10</v>
      </c>
      <c r="AH23" s="41">
        <v>7</v>
      </c>
      <c r="AI23" s="47">
        <f t="shared" si="9"/>
        <v>12.75</v>
      </c>
      <c r="AJ23" s="48">
        <f t="shared" si="10"/>
        <v>17.75</v>
      </c>
      <c r="AK23" s="43">
        <f t="shared" si="11"/>
        <v>78.75</v>
      </c>
      <c r="AL23" s="23">
        <v>75.833333333333343</v>
      </c>
      <c r="AM23" s="82" t="s">
        <v>20</v>
      </c>
      <c r="AN23" s="87" t="s">
        <v>69</v>
      </c>
    </row>
    <row r="24" spans="1:40" ht="24.95" customHeight="1" thickBot="1" x14ac:dyDescent="0.3">
      <c r="A24" s="14" t="s">
        <v>21</v>
      </c>
      <c r="B24" s="32">
        <v>2</v>
      </c>
      <c r="C24" s="33">
        <v>1</v>
      </c>
      <c r="D24" s="34">
        <v>5</v>
      </c>
      <c r="E24" s="35">
        <v>4</v>
      </c>
      <c r="F24" s="60">
        <f t="shared" si="0"/>
        <v>6</v>
      </c>
      <c r="G24" s="34">
        <v>10</v>
      </c>
      <c r="H24" s="34">
        <v>10</v>
      </c>
      <c r="I24" s="59">
        <f t="shared" si="1"/>
        <v>10</v>
      </c>
      <c r="J24" s="34">
        <v>10</v>
      </c>
      <c r="K24" s="34">
        <v>10</v>
      </c>
      <c r="L24" s="59">
        <f t="shared" si="2"/>
        <v>10</v>
      </c>
      <c r="M24" s="34">
        <v>7</v>
      </c>
      <c r="N24" s="34">
        <v>7</v>
      </c>
      <c r="O24" s="61">
        <f t="shared" si="3"/>
        <v>33</v>
      </c>
      <c r="P24" s="37">
        <v>8</v>
      </c>
      <c r="Q24" s="28">
        <v>8</v>
      </c>
      <c r="R24" s="74">
        <f t="shared" si="4"/>
        <v>4</v>
      </c>
      <c r="S24" s="28">
        <v>9</v>
      </c>
      <c r="T24" s="28">
        <v>7</v>
      </c>
      <c r="U24" s="85">
        <f t="shared" si="5"/>
        <v>8</v>
      </c>
      <c r="V24" s="28">
        <v>7</v>
      </c>
      <c r="W24" s="38">
        <v>7</v>
      </c>
      <c r="X24" s="54">
        <f t="shared" si="6"/>
        <v>7</v>
      </c>
      <c r="Y24" s="28">
        <v>3</v>
      </c>
      <c r="Z24" s="75">
        <v>3</v>
      </c>
      <c r="AA24" s="28">
        <v>5</v>
      </c>
      <c r="AB24" s="28">
        <v>5</v>
      </c>
      <c r="AC24" s="17">
        <f t="shared" si="7"/>
        <v>27</v>
      </c>
      <c r="AD24" s="40">
        <v>4</v>
      </c>
      <c r="AE24" s="42">
        <v>4</v>
      </c>
      <c r="AF24" s="45">
        <f t="shared" si="8"/>
        <v>4</v>
      </c>
      <c r="AG24" s="42">
        <v>7</v>
      </c>
      <c r="AH24" s="42">
        <v>6</v>
      </c>
      <c r="AI24" s="84">
        <f t="shared" si="9"/>
        <v>9.75</v>
      </c>
      <c r="AJ24" s="48">
        <f t="shared" si="10"/>
        <v>13.75</v>
      </c>
      <c r="AK24" s="78">
        <f t="shared" si="11"/>
        <v>73.75</v>
      </c>
      <c r="AL24" s="25">
        <v>53</v>
      </c>
      <c r="AM24" s="83" t="s">
        <v>21</v>
      </c>
      <c r="AN24" s="90"/>
    </row>
    <row r="25" spans="1:40" x14ac:dyDescent="0.25">
      <c r="E25" s="20"/>
      <c r="F25" s="20"/>
      <c r="I25" s="20"/>
      <c r="L25" s="20"/>
      <c r="N25" s="20"/>
      <c r="O25" s="20"/>
      <c r="R25" s="20"/>
      <c r="S25" s="10"/>
      <c r="T25" s="10"/>
      <c r="U25" s="19"/>
      <c r="V25" s="10"/>
      <c r="W25" s="19"/>
      <c r="X25" s="20"/>
      <c r="Z25" s="19"/>
      <c r="AA25" s="10"/>
      <c r="AB25" s="19"/>
      <c r="AD25" s="3"/>
      <c r="AE25" s="3"/>
      <c r="AF25" s="22"/>
      <c r="AG25" s="3"/>
      <c r="AH25" s="3"/>
      <c r="AI25" s="22"/>
      <c r="AJ25" s="18"/>
      <c r="AK25" s="79"/>
      <c r="AL25" s="21"/>
    </row>
    <row r="26" spans="1:40" x14ac:dyDescent="0.25">
      <c r="AJ26" s="91"/>
      <c r="AK26" s="92"/>
      <c r="AL26" s="92"/>
      <c r="AM26" s="92"/>
      <c r="AN26" s="92"/>
    </row>
    <row r="27" spans="1:40" x14ac:dyDescent="0.25">
      <c r="AJ27" s="92"/>
      <c r="AK27" s="92"/>
      <c r="AL27" s="92"/>
      <c r="AM27" s="92"/>
      <c r="AN27" s="92"/>
    </row>
  </sheetData>
  <mergeCells count="4">
    <mergeCell ref="AJ26:AN27"/>
    <mergeCell ref="AD1:AJ2"/>
    <mergeCell ref="P1:AC2"/>
    <mergeCell ref="B1:O2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paperSize="1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selection activeCell="C7" sqref="C7:C12"/>
    </sheetView>
  </sheetViews>
  <sheetFormatPr defaultRowHeight="19.5" x14ac:dyDescent="0.25"/>
  <cols>
    <col min="1" max="1" width="13.75" style="26" customWidth="1"/>
    <col min="2" max="2" width="28.125" style="26" customWidth="1"/>
    <col min="3" max="16384" width="9" style="26"/>
  </cols>
  <sheetData>
    <row r="1" spans="1:3" x14ac:dyDescent="0.25">
      <c r="A1" s="26" t="s">
        <v>40</v>
      </c>
      <c r="B1" s="26" t="s">
        <v>41</v>
      </c>
      <c r="C1" s="26" t="s">
        <v>42</v>
      </c>
    </row>
    <row r="2" spans="1:3" x14ac:dyDescent="0.25">
      <c r="A2" s="80">
        <v>98.5</v>
      </c>
      <c r="B2" s="82" t="s">
        <v>10</v>
      </c>
      <c r="C2" s="81" t="s">
        <v>70</v>
      </c>
    </row>
    <row r="3" spans="1:3" x14ac:dyDescent="0.25">
      <c r="A3" s="80">
        <v>93.75</v>
      </c>
      <c r="B3" s="82" t="s">
        <v>3</v>
      </c>
      <c r="C3" s="81" t="s">
        <v>71</v>
      </c>
    </row>
    <row r="4" spans="1:3" x14ac:dyDescent="0.25">
      <c r="A4" s="80">
        <v>83.25</v>
      </c>
      <c r="B4" s="82" t="s">
        <v>2</v>
      </c>
      <c r="C4" s="81" t="s">
        <v>71</v>
      </c>
    </row>
    <row r="5" spans="1:3" x14ac:dyDescent="0.25">
      <c r="A5" s="80">
        <v>82.5</v>
      </c>
      <c r="B5" s="82" t="s">
        <v>7</v>
      </c>
      <c r="C5" s="81" t="s">
        <v>71</v>
      </c>
    </row>
    <row r="6" spans="1:3" x14ac:dyDescent="0.25">
      <c r="A6" s="80">
        <v>81.25</v>
      </c>
      <c r="B6" s="82" t="s">
        <v>11</v>
      </c>
      <c r="C6" s="81" t="s">
        <v>71</v>
      </c>
    </row>
    <row r="7" spans="1:3" x14ac:dyDescent="0.25">
      <c r="A7" s="80">
        <v>79.75</v>
      </c>
      <c r="B7" s="82" t="s">
        <v>8</v>
      </c>
      <c r="C7" s="81" t="s">
        <v>72</v>
      </c>
    </row>
    <row r="8" spans="1:3" x14ac:dyDescent="0.25">
      <c r="A8" s="80">
        <v>78.75</v>
      </c>
      <c r="B8" s="82" t="s">
        <v>20</v>
      </c>
      <c r="C8" s="81" t="s">
        <v>72</v>
      </c>
    </row>
    <row r="9" spans="1:3" x14ac:dyDescent="0.25">
      <c r="A9" s="80">
        <v>77.25</v>
      </c>
      <c r="B9" s="82" t="s">
        <v>15</v>
      </c>
      <c r="C9" s="81" t="s">
        <v>72</v>
      </c>
    </row>
    <row r="10" spans="1:3" x14ac:dyDescent="0.25">
      <c r="A10" s="80">
        <v>77</v>
      </c>
      <c r="B10" s="82" t="s">
        <v>18</v>
      </c>
      <c r="C10" s="81" t="s">
        <v>72</v>
      </c>
    </row>
    <row r="11" spans="1:3" x14ac:dyDescent="0.25">
      <c r="A11" s="80">
        <v>76</v>
      </c>
      <c r="B11" s="82" t="s">
        <v>1</v>
      </c>
      <c r="C11" s="81" t="s">
        <v>72</v>
      </c>
    </row>
    <row r="12" spans="1:3" x14ac:dyDescent="0.25">
      <c r="A12" s="80">
        <v>75.5</v>
      </c>
      <c r="B12" s="82" t="s">
        <v>19</v>
      </c>
      <c r="C12" s="81" t="s">
        <v>72</v>
      </c>
    </row>
    <row r="13" spans="1:3" x14ac:dyDescent="0.25">
      <c r="A13" s="80">
        <v>73.75</v>
      </c>
      <c r="B13" s="82" t="s">
        <v>21</v>
      </c>
      <c r="C13" s="81"/>
    </row>
    <row r="14" spans="1:3" x14ac:dyDescent="0.25">
      <c r="A14" s="80">
        <v>70.75</v>
      </c>
      <c r="B14" s="82" t="s">
        <v>9</v>
      </c>
      <c r="C14" s="81"/>
    </row>
    <row r="15" spans="1:3" x14ac:dyDescent="0.25">
      <c r="A15" s="80">
        <v>68</v>
      </c>
      <c r="B15" s="82" t="s">
        <v>5</v>
      </c>
      <c r="C15" s="81"/>
    </row>
    <row r="16" spans="1:3" x14ac:dyDescent="0.25">
      <c r="A16" s="80">
        <v>67.5</v>
      </c>
      <c r="B16" s="82" t="s">
        <v>0</v>
      </c>
      <c r="C16" s="81"/>
    </row>
    <row r="17" spans="1:3" x14ac:dyDescent="0.25">
      <c r="A17" s="80">
        <v>67.5</v>
      </c>
      <c r="B17" s="82" t="s">
        <v>4</v>
      </c>
      <c r="C17" s="81"/>
    </row>
    <row r="18" spans="1:3" x14ac:dyDescent="0.25">
      <c r="A18" s="80">
        <v>63.5</v>
      </c>
      <c r="B18" s="82" t="s">
        <v>12</v>
      </c>
      <c r="C18" s="81"/>
    </row>
    <row r="19" spans="1:3" x14ac:dyDescent="0.25">
      <c r="A19" s="80">
        <v>58.5</v>
      </c>
      <c r="B19" s="82" t="s">
        <v>17</v>
      </c>
      <c r="C19" s="81"/>
    </row>
    <row r="20" spans="1:3" x14ac:dyDescent="0.25">
      <c r="A20" s="80">
        <v>56.25</v>
      </c>
      <c r="B20" s="82" t="s">
        <v>16</v>
      </c>
      <c r="C20" s="81"/>
    </row>
    <row r="21" spans="1:3" x14ac:dyDescent="0.25">
      <c r="A21" s="80">
        <v>52.75</v>
      </c>
      <c r="B21" s="82" t="s">
        <v>6</v>
      </c>
      <c r="C21" s="81"/>
    </row>
    <row r="22" spans="1:3" ht="20.25" thickBot="1" x14ac:dyDescent="0.3">
      <c r="A22" s="80">
        <v>42.75</v>
      </c>
      <c r="B22" s="83" t="s">
        <v>53</v>
      </c>
      <c r="C22" s="81"/>
    </row>
    <row r="23" spans="1:3" x14ac:dyDescent="0.25">
      <c r="A23" s="81"/>
      <c r="B23" s="81"/>
      <c r="C23" s="81"/>
    </row>
    <row r="24" spans="1:3" x14ac:dyDescent="0.25">
      <c r="A24" s="81"/>
      <c r="B24" s="81"/>
      <c r="C24" s="81"/>
    </row>
    <row r="25" spans="1:3" x14ac:dyDescent="0.25">
      <c r="A25" s="81"/>
      <c r="B25" s="81"/>
      <c r="C25" s="81"/>
    </row>
    <row r="26" spans="1:3" x14ac:dyDescent="0.25">
      <c r="A26" s="81"/>
      <c r="B26" s="81"/>
      <c r="C26" s="81"/>
    </row>
    <row r="27" spans="1:3" x14ac:dyDescent="0.25">
      <c r="A27" s="81"/>
      <c r="B27" s="81"/>
      <c r="C27" s="81"/>
    </row>
  </sheetData>
  <sortState ref="A2:C27">
    <sortCondition descending="1" ref="A1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總評分表</vt:lpstr>
      <vt:lpstr>排名順位表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2024-06-21T00:24:56Z</cp:lastPrinted>
  <dcterms:created xsi:type="dcterms:W3CDTF">2015-06-06T04:12:16Z</dcterms:created>
  <dcterms:modified xsi:type="dcterms:W3CDTF">2025-06-25T01:25:56Z</dcterms:modified>
</cp:coreProperties>
</file>