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2.41\訓育組\[B]社團活動\社團評鑑\北門高中社團評鑑\112學年度\"/>
    </mc:Choice>
  </mc:AlternateContent>
  <xr:revisionPtr revIDLastSave="0" documentId="13_ncr:1_{C6C7D97E-C356-4A66-AD43-C66246E7147B}" xr6:coauthVersionLast="36" xr6:coauthVersionMax="36" xr10:uidLastSave="{00000000-0000-0000-0000-000000000000}"/>
  <bookViews>
    <workbookView xWindow="0" yWindow="0" windowWidth="38400" windowHeight="15690" xr2:uid="{00000000-000D-0000-FFFF-FFFF00000000}"/>
  </bookViews>
  <sheets>
    <sheet name="總評分表" sheetId="1" r:id="rId1"/>
    <sheet name="排名順位表" sheetId="3" r:id="rId2"/>
  </sheets>
  <calcPr calcId="191029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4" i="1"/>
  <c r="AI7" i="1" l="1"/>
  <c r="AI8" i="1"/>
  <c r="AI9" i="1"/>
  <c r="AI19" i="1"/>
  <c r="AI20" i="1"/>
  <c r="AI21" i="1"/>
  <c r="AI22" i="1"/>
  <c r="AI2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4" i="1"/>
  <c r="N5" i="1"/>
  <c r="AI5" i="1" s="1"/>
  <c r="N6" i="1"/>
  <c r="AI6" i="1" s="1"/>
  <c r="N7" i="1"/>
  <c r="N8" i="1"/>
  <c r="N9" i="1"/>
  <c r="N10" i="1"/>
  <c r="AI10" i="1" s="1"/>
  <c r="N11" i="1"/>
  <c r="AI11" i="1" s="1"/>
  <c r="N12" i="1"/>
  <c r="AI12" i="1" s="1"/>
  <c r="N13" i="1"/>
  <c r="AI13" i="1" s="1"/>
  <c r="N14" i="1"/>
  <c r="AI14" i="1" s="1"/>
  <c r="N15" i="1"/>
  <c r="AI15" i="1" s="1"/>
  <c r="N16" i="1"/>
  <c r="AI16" i="1" s="1"/>
  <c r="N17" i="1"/>
  <c r="AI17" i="1" s="1"/>
  <c r="N18" i="1"/>
  <c r="AI18" i="1" s="1"/>
  <c r="N19" i="1"/>
  <c r="N20" i="1"/>
  <c r="N21" i="1"/>
  <c r="N22" i="1"/>
  <c r="N23" i="1"/>
  <c r="N24" i="1"/>
  <c r="AI24" i="1" s="1"/>
  <c r="N4" i="1"/>
  <c r="AI4" i="1" s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4" i="1"/>
  <c r="AH17" i="1" l="1"/>
  <c r="AH5" i="1"/>
  <c r="AH20" i="1"/>
  <c r="AH8" i="1"/>
  <c r="AH16" i="1"/>
  <c r="AH19" i="1"/>
  <c r="AH7" i="1"/>
  <c r="AH23" i="1"/>
  <c r="AH11" i="1"/>
  <c r="AH14" i="1"/>
  <c r="AH4" i="1"/>
  <c r="AH13" i="1"/>
  <c r="AH15" i="1"/>
  <c r="AH24" i="1"/>
  <c r="AH12" i="1"/>
  <c r="AH22" i="1"/>
  <c r="AH10" i="1"/>
  <c r="AH21" i="1"/>
  <c r="AH9" i="1"/>
  <c r="AH18" i="1"/>
  <c r="AH6" i="1"/>
</calcChain>
</file>

<file path=xl/sharedStrings.xml><?xml version="1.0" encoding="utf-8"?>
<sst xmlns="http://schemas.openxmlformats.org/spreadsheetml/2006/main" count="119" uniqueCount="76">
  <si>
    <t>北中青年社</t>
  </si>
  <si>
    <t>春暉社</t>
  </si>
  <si>
    <t>扶輪少年服務社</t>
  </si>
  <si>
    <t>童軍團</t>
  </si>
  <si>
    <t>日文社</t>
  </si>
  <si>
    <t>數學研習社</t>
  </si>
  <si>
    <t>籃球社</t>
  </si>
  <si>
    <t>動漫研究社</t>
  </si>
  <si>
    <t>歌唱才藝社</t>
  </si>
  <si>
    <t>軍樂社</t>
  </si>
  <si>
    <t>吉他社</t>
  </si>
  <si>
    <t>勁舞社</t>
  </si>
  <si>
    <t>熱音社</t>
  </si>
  <si>
    <t>名次</t>
    <phoneticPr fontId="1" type="noConversion"/>
  </si>
  <si>
    <t>社團名稱</t>
    <phoneticPr fontId="1" type="noConversion"/>
  </si>
  <si>
    <t>鹽分地帶研究社</t>
    <phoneticPr fontId="1" type="noConversion"/>
  </si>
  <si>
    <t>調飲社</t>
    <phoneticPr fontId="1" type="noConversion"/>
  </si>
  <si>
    <t>排球社</t>
    <phoneticPr fontId="1" type="noConversion"/>
  </si>
  <si>
    <t>羽球社</t>
    <phoneticPr fontId="1" type="noConversion"/>
  </si>
  <si>
    <t>美食研究社</t>
    <phoneticPr fontId="1" type="noConversion"/>
  </si>
  <si>
    <t>棒球社</t>
    <phoneticPr fontId="1" type="noConversion"/>
  </si>
  <si>
    <t>橋藝社</t>
    <phoneticPr fontId="1" type="noConversion"/>
  </si>
  <si>
    <t>韓研社</t>
    <phoneticPr fontId="1" type="noConversion"/>
  </si>
  <si>
    <t>任務執行與行政程序20%</t>
    <phoneticPr fontId="1" type="noConversion"/>
  </si>
  <si>
    <t>團練及活動申請10%</t>
    <phoneticPr fontId="1" type="noConversion"/>
  </si>
  <si>
    <t>平時考核10%</t>
    <phoneticPr fontId="1" type="noConversion"/>
  </si>
  <si>
    <t>任務執行與行政程序20%(總)</t>
    <phoneticPr fontId="1" type="noConversion"/>
  </si>
  <si>
    <t>活動紀錄40%</t>
    <phoneticPr fontId="1" type="noConversion"/>
  </si>
  <si>
    <t>年度(學期)計畫或重要工作紀事5%</t>
    <phoneticPr fontId="1" type="noConversion"/>
  </si>
  <si>
    <t>服務學習10%(平均)</t>
    <phoneticPr fontId="1" type="noConversion"/>
  </si>
  <si>
    <t>社群經營5%(平均)</t>
    <phoneticPr fontId="1" type="noConversion"/>
  </si>
  <si>
    <t>社團網路社群經營(1)</t>
    <phoneticPr fontId="1" type="noConversion"/>
  </si>
  <si>
    <t>社團網路社群經營(2)</t>
    <phoneticPr fontId="1" type="noConversion"/>
  </si>
  <si>
    <t>服務學習活動規劃與成果報告(1)</t>
    <phoneticPr fontId="1" type="noConversion"/>
  </si>
  <si>
    <t>服務學習活動規劃與成果報告(2)</t>
    <phoneticPr fontId="1" type="noConversion"/>
  </si>
  <si>
    <t>社團經營40%(總)</t>
    <phoneticPr fontId="1" type="noConversion"/>
  </si>
  <si>
    <t>活動紀錄40%(總)</t>
    <phoneticPr fontId="1" type="noConversion"/>
  </si>
  <si>
    <t>幹部領導表現10%</t>
    <phoneticPr fontId="1" type="noConversion"/>
  </si>
  <si>
    <t>財務管理(1)</t>
    <phoneticPr fontId="1" type="noConversion"/>
  </si>
  <si>
    <t>財務管理(2)</t>
    <phoneticPr fontId="1" type="noConversion"/>
  </si>
  <si>
    <t>財務管理10%(平均)</t>
    <phoneticPr fontId="1" type="noConversion"/>
  </si>
  <si>
    <t>社團經營40%</t>
    <phoneticPr fontId="1" type="noConversion"/>
  </si>
  <si>
    <t>幹部領導表現
(1)</t>
    <phoneticPr fontId="1" type="noConversion"/>
  </si>
  <si>
    <t>幹部領導表現
(2)</t>
    <phoneticPr fontId="1" type="noConversion"/>
  </si>
  <si>
    <t>幹部分工(1)</t>
    <phoneticPr fontId="1" type="noConversion"/>
  </si>
  <si>
    <t>幹部分工(2)</t>
    <phoneticPr fontId="1" type="noConversion"/>
  </si>
  <si>
    <t>幹部分工15%</t>
    <phoneticPr fontId="1" type="noConversion"/>
  </si>
  <si>
    <t>組織章程
成員介紹
合併5%</t>
    <phoneticPr fontId="1" type="noConversion"/>
  </si>
  <si>
    <t>活動紀錄及成果呈現10%</t>
    <phoneticPr fontId="1" type="noConversion"/>
  </si>
  <si>
    <t>社團活動紀錄本
10%</t>
    <phoneticPr fontId="1" type="noConversion"/>
  </si>
  <si>
    <t>平時考核(1)</t>
    <phoneticPr fontId="1" type="noConversion"/>
  </si>
  <si>
    <t>平時考核(2)</t>
    <phoneticPr fontId="1" type="noConversion"/>
  </si>
  <si>
    <t>團練及活動申請(1)</t>
    <phoneticPr fontId="1" type="noConversion"/>
  </si>
  <si>
    <t>團練及活動申請(2)</t>
    <phoneticPr fontId="1" type="noConversion"/>
  </si>
  <si>
    <t>年度(學期)計畫或重要工作紀事</t>
    <phoneticPr fontId="1" type="noConversion"/>
  </si>
  <si>
    <t>社團活動紀錄本(1)</t>
    <phoneticPr fontId="1" type="noConversion"/>
  </si>
  <si>
    <t>社團活動紀錄本(2)</t>
    <phoneticPr fontId="1" type="noConversion"/>
  </si>
  <si>
    <t>組織章程</t>
    <phoneticPr fontId="1" type="noConversion"/>
  </si>
  <si>
    <t>社團成員介紹</t>
    <phoneticPr fontId="1" type="noConversion"/>
  </si>
  <si>
    <t>112學年度
總分</t>
    <phoneticPr fontId="1" type="noConversion"/>
  </si>
  <si>
    <t>111學年度總分</t>
    <phoneticPr fontId="1" type="noConversion"/>
  </si>
  <si>
    <t>強制倒社</t>
    <phoneticPr fontId="1" type="noConversion"/>
  </si>
  <si>
    <t>特優</t>
    <phoneticPr fontId="1" type="noConversion"/>
  </si>
  <si>
    <t>佳作</t>
    <phoneticPr fontId="1" type="noConversion"/>
  </si>
  <si>
    <t>備註</t>
    <phoneticPr fontId="1" type="noConversion"/>
  </si>
  <si>
    <t>鹽分地帶研究社</t>
  </si>
  <si>
    <t>美食研究社</t>
  </si>
  <si>
    <t>調飲社</t>
  </si>
  <si>
    <t>排球社</t>
  </si>
  <si>
    <t>羽球社</t>
  </si>
  <si>
    <t>棒球社</t>
  </si>
  <si>
    <t>橋藝社</t>
  </si>
  <si>
    <t>韓研社</t>
  </si>
  <si>
    <t>總分</t>
    <phoneticPr fontId="1" type="noConversion"/>
  </si>
  <si>
    <t>社團</t>
    <phoneticPr fontId="1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</si>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</sst>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"/>
    <numFmt numFmtId="178" formatCode="0.00_);[Red]\(0.00\)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177" fontId="4" fillId="5" borderId="28" xfId="0" applyNumberFormat="1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7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7"/>
  <sheetViews>
    <sheetView tabSelected="1" topLeftCell="Q1" zoomScaleNormal="100" workbookViewId="0">
      <selection activeCell="AN24" sqref="AN24"/>
    </sheetView>
  </sheetViews>
  <sheetFormatPr defaultRowHeight="16.5" x14ac:dyDescent="0.25"/>
  <cols>
    <col min="1" max="1" width="17.125" style="1" customWidth="1"/>
    <col min="2" max="14" width="13.625" style="2" customWidth="1"/>
    <col min="15" max="16" width="16" style="2" customWidth="1"/>
    <col min="17" max="17" width="17.5" style="13" bestFit="1" customWidth="1"/>
    <col min="18" max="19" width="17.5" style="13" customWidth="1"/>
    <col min="20" max="20" width="17.25" style="2" customWidth="1"/>
    <col min="21" max="22" width="15.125" style="14" customWidth="1"/>
    <col min="23" max="23" width="12.75" style="13" customWidth="1"/>
    <col min="24" max="25" width="16.125" style="13" customWidth="1"/>
    <col min="26" max="26" width="11.125" style="13" customWidth="1"/>
    <col min="27" max="27" width="13.625" style="2" customWidth="1"/>
    <col min="28" max="32" width="10.625" style="1" customWidth="1"/>
    <col min="33" max="33" width="12.75" style="1" customWidth="1"/>
    <col min="34" max="34" width="12.5" style="1" customWidth="1"/>
    <col min="35" max="36" width="11.375" customWidth="1"/>
    <col min="37" max="37" width="16.5" customWidth="1"/>
    <col min="38" max="38" width="9.625" style="4" bestFit="1" customWidth="1"/>
    <col min="39" max="39" width="9" style="71"/>
  </cols>
  <sheetData>
    <row r="1" spans="1:39" ht="16.5" customHeight="1" x14ac:dyDescent="0.25">
      <c r="A1" s="6"/>
      <c r="B1" s="93" t="s">
        <v>41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  <c r="O1" s="91" t="s">
        <v>27</v>
      </c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85" t="s">
        <v>23</v>
      </c>
      <c r="AC1" s="86"/>
      <c r="AD1" s="86"/>
      <c r="AE1" s="86"/>
      <c r="AF1" s="86"/>
      <c r="AG1" s="86"/>
      <c r="AH1" s="87"/>
      <c r="AI1" s="7"/>
      <c r="AJ1" s="7"/>
      <c r="AK1" s="7"/>
      <c r="AL1" s="8"/>
    </row>
    <row r="2" spans="1:39" ht="17.25" customHeight="1" thickBot="1" x14ac:dyDescent="0.3">
      <c r="A2" s="6"/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88"/>
      <c r="AC2" s="89"/>
      <c r="AD2" s="89"/>
      <c r="AE2" s="89"/>
      <c r="AF2" s="89"/>
      <c r="AG2" s="89"/>
      <c r="AH2" s="90"/>
      <c r="AI2" s="6"/>
      <c r="AJ2" s="6"/>
      <c r="AK2" s="7"/>
      <c r="AL2" s="7"/>
      <c r="AM2" s="66"/>
    </row>
    <row r="3" spans="1:39" s="5" customFormat="1" ht="54.75" customHeight="1" x14ac:dyDescent="0.25">
      <c r="A3" s="22" t="s">
        <v>14</v>
      </c>
      <c r="B3" s="25" t="s">
        <v>57</v>
      </c>
      <c r="C3" s="19" t="s">
        <v>58</v>
      </c>
      <c r="D3" s="39" t="s">
        <v>47</v>
      </c>
      <c r="E3" s="19" t="s">
        <v>44</v>
      </c>
      <c r="F3" s="19" t="s">
        <v>45</v>
      </c>
      <c r="G3" s="39" t="s">
        <v>46</v>
      </c>
      <c r="H3" s="19" t="s">
        <v>42</v>
      </c>
      <c r="I3" s="19" t="s">
        <v>43</v>
      </c>
      <c r="J3" s="39" t="s">
        <v>37</v>
      </c>
      <c r="K3" s="19" t="s">
        <v>38</v>
      </c>
      <c r="L3" s="19" t="s">
        <v>39</v>
      </c>
      <c r="M3" s="39" t="s">
        <v>40</v>
      </c>
      <c r="N3" s="40" t="s">
        <v>35</v>
      </c>
      <c r="O3" s="55" t="s">
        <v>54</v>
      </c>
      <c r="P3" s="41" t="s">
        <v>28</v>
      </c>
      <c r="Q3" s="32" t="s">
        <v>48</v>
      </c>
      <c r="R3" s="15" t="s">
        <v>55</v>
      </c>
      <c r="S3" s="15" t="s">
        <v>56</v>
      </c>
      <c r="T3" s="32" t="s">
        <v>49</v>
      </c>
      <c r="U3" s="15" t="s">
        <v>31</v>
      </c>
      <c r="V3" s="15" t="s">
        <v>32</v>
      </c>
      <c r="W3" s="32" t="s">
        <v>30</v>
      </c>
      <c r="X3" s="15" t="s">
        <v>33</v>
      </c>
      <c r="Y3" s="15" t="s">
        <v>34</v>
      </c>
      <c r="Z3" s="32" t="s">
        <v>29</v>
      </c>
      <c r="AA3" s="33" t="s">
        <v>36</v>
      </c>
      <c r="AB3" s="28" t="s">
        <v>50</v>
      </c>
      <c r="AC3" s="28" t="s">
        <v>51</v>
      </c>
      <c r="AD3" s="46" t="s">
        <v>25</v>
      </c>
      <c r="AE3" s="18" t="s">
        <v>52</v>
      </c>
      <c r="AF3" s="18" t="s">
        <v>53</v>
      </c>
      <c r="AG3" s="47" t="s">
        <v>24</v>
      </c>
      <c r="AH3" s="37" t="s">
        <v>26</v>
      </c>
      <c r="AI3" s="31" t="s">
        <v>59</v>
      </c>
      <c r="AJ3" s="31" t="s">
        <v>60</v>
      </c>
      <c r="AK3" s="9" t="s">
        <v>14</v>
      </c>
      <c r="AL3" s="72" t="s">
        <v>13</v>
      </c>
      <c r="AM3" s="76" t="s">
        <v>64</v>
      </c>
    </row>
    <row r="4" spans="1:39" ht="24.95" customHeight="1" x14ac:dyDescent="0.25">
      <c r="A4" s="23" t="s">
        <v>0</v>
      </c>
      <c r="B4" s="26">
        <v>4</v>
      </c>
      <c r="C4" s="20">
        <v>2</v>
      </c>
      <c r="D4" s="42">
        <f>(B4+C4)/2</f>
        <v>3</v>
      </c>
      <c r="E4" s="20">
        <v>7</v>
      </c>
      <c r="F4" s="20">
        <v>6</v>
      </c>
      <c r="G4" s="58">
        <f>(E4+F4)/1.5</f>
        <v>8.6666666666666661</v>
      </c>
      <c r="H4" s="20">
        <v>7</v>
      </c>
      <c r="I4" s="20">
        <v>6</v>
      </c>
      <c r="J4" s="58">
        <f>(H4+I4)/2</f>
        <v>6.5</v>
      </c>
      <c r="K4" s="20">
        <v>7</v>
      </c>
      <c r="L4" s="20">
        <v>6</v>
      </c>
      <c r="M4" s="42">
        <f>(K4+L4)/2</f>
        <v>6.5</v>
      </c>
      <c r="N4" s="61">
        <f>SUM(M4,J4,G4,D4)</f>
        <v>24.666666666666664</v>
      </c>
      <c r="O4" s="56">
        <v>6</v>
      </c>
      <c r="P4" s="43">
        <f>O4/2</f>
        <v>3</v>
      </c>
      <c r="Q4" s="34">
        <v>3</v>
      </c>
      <c r="R4" s="16">
        <v>5</v>
      </c>
      <c r="S4" s="16">
        <v>3</v>
      </c>
      <c r="T4" s="34">
        <f>(R4+S4)/2</f>
        <v>4</v>
      </c>
      <c r="U4" s="16">
        <v>3</v>
      </c>
      <c r="V4" s="16">
        <v>5</v>
      </c>
      <c r="W4" s="34">
        <f>(U4+V4)/2</f>
        <v>4</v>
      </c>
      <c r="X4" s="16">
        <v>4</v>
      </c>
      <c r="Y4" s="16">
        <v>9</v>
      </c>
      <c r="Z4" s="34">
        <f>(X4+Y4)/2</f>
        <v>6.5</v>
      </c>
      <c r="AA4" s="35">
        <f>SUM(Z4,W4,T4,Q4,P4)</f>
        <v>20.5</v>
      </c>
      <c r="AB4" s="29">
        <v>5</v>
      </c>
      <c r="AC4" s="44">
        <v>5</v>
      </c>
      <c r="AD4" s="48">
        <f>AB4+AC4</f>
        <v>10</v>
      </c>
      <c r="AE4" s="44">
        <v>8</v>
      </c>
      <c r="AF4" s="44">
        <v>7</v>
      </c>
      <c r="AG4" s="49">
        <f>(AE4+AF4)/2</f>
        <v>7.5</v>
      </c>
      <c r="AH4" s="67">
        <f t="shared" ref="AH4:AH24" si="0">AD4+AG4</f>
        <v>17.5</v>
      </c>
      <c r="AI4" s="69">
        <f>SUM(AH4,AA4,N4)</f>
        <v>62.666666666666664</v>
      </c>
      <c r="AJ4" s="69">
        <v>74</v>
      </c>
      <c r="AK4" s="10" t="s">
        <v>0</v>
      </c>
      <c r="AL4" s="73">
        <v>17</v>
      </c>
      <c r="AM4" s="77"/>
    </row>
    <row r="5" spans="1:39" ht="24.95" customHeight="1" x14ac:dyDescent="0.25">
      <c r="A5" s="23" t="s">
        <v>1</v>
      </c>
      <c r="B5" s="26">
        <v>4</v>
      </c>
      <c r="C5" s="20">
        <v>3</v>
      </c>
      <c r="D5" s="42">
        <f t="shared" ref="D5:D24" si="1">(B5+C5)/2</f>
        <v>3.5</v>
      </c>
      <c r="E5" s="20">
        <v>9</v>
      </c>
      <c r="F5" s="20">
        <v>8</v>
      </c>
      <c r="G5" s="58">
        <f t="shared" ref="G5:G24" si="2">(E5+F5)/1.5</f>
        <v>11.333333333333334</v>
      </c>
      <c r="H5" s="20">
        <v>9</v>
      </c>
      <c r="I5" s="20">
        <v>8</v>
      </c>
      <c r="J5" s="58">
        <f t="shared" ref="J5:J24" si="3">(H5+I5)/2</f>
        <v>8.5</v>
      </c>
      <c r="K5" s="20">
        <v>5</v>
      </c>
      <c r="L5" s="20">
        <v>5</v>
      </c>
      <c r="M5" s="42">
        <f t="shared" ref="M5:M24" si="4">(K5+L5)/2</f>
        <v>5</v>
      </c>
      <c r="N5" s="61">
        <f t="shared" ref="N5:N24" si="5">SUM(M5,J5,G5,D5)</f>
        <v>28.333333333333336</v>
      </c>
      <c r="O5" s="56">
        <v>7</v>
      </c>
      <c r="P5" s="43">
        <f t="shared" ref="P5:P24" si="6">O5/2</f>
        <v>3.5</v>
      </c>
      <c r="Q5" s="34">
        <v>3</v>
      </c>
      <c r="R5" s="16">
        <v>6</v>
      </c>
      <c r="S5" s="16">
        <v>7</v>
      </c>
      <c r="T5" s="34">
        <f t="shared" ref="T5:T24" si="7">(R5+S5)/2</f>
        <v>6.5</v>
      </c>
      <c r="U5" s="16">
        <v>2</v>
      </c>
      <c r="V5" s="16">
        <v>5</v>
      </c>
      <c r="W5" s="34">
        <f t="shared" ref="W5:W24" si="8">(U5+V5)/2</f>
        <v>3.5</v>
      </c>
      <c r="X5" s="16">
        <v>6</v>
      </c>
      <c r="Y5" s="16">
        <v>7</v>
      </c>
      <c r="Z5" s="34">
        <f t="shared" ref="Z5:Z24" si="9">(X5+Y5)/2</f>
        <v>6.5</v>
      </c>
      <c r="AA5" s="35">
        <f t="shared" ref="AA5:AA24" si="10">SUM(Z5,W5,T5,Q5,P5)</f>
        <v>23</v>
      </c>
      <c r="AB5" s="29">
        <v>3</v>
      </c>
      <c r="AC5" s="44">
        <v>4</v>
      </c>
      <c r="AD5" s="48">
        <f t="shared" ref="AD5:AD24" si="11">AB5+AC5</f>
        <v>7</v>
      </c>
      <c r="AE5" s="44">
        <v>10</v>
      </c>
      <c r="AF5" s="44">
        <v>8</v>
      </c>
      <c r="AG5" s="49">
        <f t="shared" ref="AG5:AG24" si="12">(AE5+AF5)/2</f>
        <v>9</v>
      </c>
      <c r="AH5" s="67">
        <f t="shared" si="0"/>
        <v>16</v>
      </c>
      <c r="AI5" s="69">
        <f t="shared" ref="AI5:AI24" si="13">SUM(AH5,AA5,N5)</f>
        <v>67.333333333333343</v>
      </c>
      <c r="AJ5" s="69">
        <v>70.5</v>
      </c>
      <c r="AK5" s="10" t="s">
        <v>1</v>
      </c>
      <c r="AL5" s="73">
        <v>12</v>
      </c>
      <c r="AM5" s="77"/>
    </row>
    <row r="6" spans="1:39" ht="24.95" customHeight="1" x14ac:dyDescent="0.25">
      <c r="A6" s="23" t="s">
        <v>2</v>
      </c>
      <c r="B6" s="26">
        <v>4</v>
      </c>
      <c r="C6" s="20">
        <v>4</v>
      </c>
      <c r="D6" s="42">
        <f t="shared" si="1"/>
        <v>4</v>
      </c>
      <c r="E6" s="20">
        <v>9</v>
      </c>
      <c r="F6" s="20">
        <v>10</v>
      </c>
      <c r="G6" s="58">
        <f t="shared" si="2"/>
        <v>12.666666666666666</v>
      </c>
      <c r="H6" s="20">
        <v>9</v>
      </c>
      <c r="I6" s="20">
        <v>10</v>
      </c>
      <c r="J6" s="58">
        <f t="shared" si="3"/>
        <v>9.5</v>
      </c>
      <c r="K6" s="20">
        <v>7</v>
      </c>
      <c r="L6" s="20">
        <v>5</v>
      </c>
      <c r="M6" s="42">
        <f t="shared" si="4"/>
        <v>6</v>
      </c>
      <c r="N6" s="61">
        <f t="shared" si="5"/>
        <v>32.166666666666664</v>
      </c>
      <c r="O6" s="56">
        <v>7</v>
      </c>
      <c r="P6" s="43">
        <f t="shared" si="6"/>
        <v>3.5</v>
      </c>
      <c r="Q6" s="34">
        <v>8</v>
      </c>
      <c r="R6" s="16">
        <v>6</v>
      </c>
      <c r="S6" s="16">
        <v>8</v>
      </c>
      <c r="T6" s="34">
        <f t="shared" si="7"/>
        <v>7</v>
      </c>
      <c r="U6" s="16">
        <v>5</v>
      </c>
      <c r="V6" s="16">
        <v>5</v>
      </c>
      <c r="W6" s="34">
        <f t="shared" si="8"/>
        <v>5</v>
      </c>
      <c r="X6" s="16">
        <v>8</v>
      </c>
      <c r="Y6" s="16">
        <v>10</v>
      </c>
      <c r="Z6" s="34">
        <f t="shared" si="9"/>
        <v>9</v>
      </c>
      <c r="AA6" s="35">
        <f t="shared" si="10"/>
        <v>32.5</v>
      </c>
      <c r="AB6" s="29">
        <v>5</v>
      </c>
      <c r="AC6" s="44">
        <v>4</v>
      </c>
      <c r="AD6" s="48">
        <f t="shared" si="11"/>
        <v>9</v>
      </c>
      <c r="AE6" s="44">
        <v>9</v>
      </c>
      <c r="AF6" s="44">
        <v>7</v>
      </c>
      <c r="AG6" s="49">
        <f t="shared" si="12"/>
        <v>8</v>
      </c>
      <c r="AH6" s="67">
        <f t="shared" si="0"/>
        <v>17</v>
      </c>
      <c r="AI6" s="69">
        <f t="shared" si="13"/>
        <v>81.666666666666657</v>
      </c>
      <c r="AJ6" s="69">
        <v>84.75</v>
      </c>
      <c r="AK6" s="10" t="s">
        <v>2</v>
      </c>
      <c r="AL6" s="73">
        <v>1</v>
      </c>
      <c r="AM6" s="77" t="s">
        <v>62</v>
      </c>
    </row>
    <row r="7" spans="1:39" ht="24.95" customHeight="1" x14ac:dyDescent="0.25">
      <c r="A7" s="23" t="s">
        <v>3</v>
      </c>
      <c r="B7" s="26">
        <v>3</v>
      </c>
      <c r="C7" s="20">
        <v>3</v>
      </c>
      <c r="D7" s="42">
        <f t="shared" si="1"/>
        <v>3</v>
      </c>
      <c r="E7" s="20">
        <v>10</v>
      </c>
      <c r="F7" s="20">
        <v>8</v>
      </c>
      <c r="G7" s="58">
        <f t="shared" si="2"/>
        <v>12</v>
      </c>
      <c r="H7" s="20">
        <v>10</v>
      </c>
      <c r="I7" s="20">
        <v>8</v>
      </c>
      <c r="J7" s="58">
        <f t="shared" si="3"/>
        <v>9</v>
      </c>
      <c r="K7" s="20">
        <v>6</v>
      </c>
      <c r="L7" s="20">
        <v>6</v>
      </c>
      <c r="M7" s="42">
        <f t="shared" si="4"/>
        <v>6</v>
      </c>
      <c r="N7" s="61">
        <f t="shared" si="5"/>
        <v>30</v>
      </c>
      <c r="O7" s="56">
        <v>8</v>
      </c>
      <c r="P7" s="43">
        <f t="shared" si="6"/>
        <v>4</v>
      </c>
      <c r="Q7" s="34">
        <v>8</v>
      </c>
      <c r="R7" s="16">
        <v>7</v>
      </c>
      <c r="S7" s="16">
        <v>7</v>
      </c>
      <c r="T7" s="34">
        <f t="shared" si="7"/>
        <v>7</v>
      </c>
      <c r="U7" s="16">
        <v>3</v>
      </c>
      <c r="V7" s="16">
        <v>5</v>
      </c>
      <c r="W7" s="34">
        <f t="shared" si="8"/>
        <v>4</v>
      </c>
      <c r="X7" s="16">
        <v>7</v>
      </c>
      <c r="Y7" s="16">
        <v>9</v>
      </c>
      <c r="Z7" s="34">
        <f t="shared" si="9"/>
        <v>8</v>
      </c>
      <c r="AA7" s="35">
        <f t="shared" si="10"/>
        <v>31</v>
      </c>
      <c r="AB7" s="29">
        <v>4</v>
      </c>
      <c r="AC7" s="44">
        <v>4</v>
      </c>
      <c r="AD7" s="48">
        <f t="shared" si="11"/>
        <v>8</v>
      </c>
      <c r="AE7" s="44">
        <v>7</v>
      </c>
      <c r="AF7" s="44">
        <v>8</v>
      </c>
      <c r="AG7" s="49">
        <f t="shared" si="12"/>
        <v>7.5</v>
      </c>
      <c r="AH7" s="67">
        <f t="shared" si="0"/>
        <v>15.5</v>
      </c>
      <c r="AI7" s="69">
        <f t="shared" si="13"/>
        <v>76.5</v>
      </c>
      <c r="AJ7" s="69">
        <v>73.5</v>
      </c>
      <c r="AK7" s="10" t="s">
        <v>3</v>
      </c>
      <c r="AL7" s="73">
        <v>3</v>
      </c>
      <c r="AM7" s="77" t="s">
        <v>63</v>
      </c>
    </row>
    <row r="8" spans="1:39" ht="24.95" customHeight="1" x14ac:dyDescent="0.25">
      <c r="A8" s="23" t="s">
        <v>15</v>
      </c>
      <c r="B8" s="26">
        <v>3</v>
      </c>
      <c r="C8" s="20">
        <v>5</v>
      </c>
      <c r="D8" s="42">
        <f t="shared" si="1"/>
        <v>4</v>
      </c>
      <c r="E8" s="20">
        <v>10</v>
      </c>
      <c r="F8" s="20">
        <v>9</v>
      </c>
      <c r="G8" s="58">
        <f t="shared" si="2"/>
        <v>12.666666666666666</v>
      </c>
      <c r="H8" s="20">
        <v>10</v>
      </c>
      <c r="I8" s="20">
        <v>9</v>
      </c>
      <c r="J8" s="58">
        <f t="shared" si="3"/>
        <v>9.5</v>
      </c>
      <c r="K8" s="20">
        <v>6</v>
      </c>
      <c r="L8" s="20">
        <v>7</v>
      </c>
      <c r="M8" s="42">
        <f t="shared" si="4"/>
        <v>6.5</v>
      </c>
      <c r="N8" s="61">
        <f t="shared" si="5"/>
        <v>32.666666666666664</v>
      </c>
      <c r="O8" s="56">
        <v>5</v>
      </c>
      <c r="P8" s="43">
        <f t="shared" si="6"/>
        <v>2.5</v>
      </c>
      <c r="Q8" s="34">
        <v>5</v>
      </c>
      <c r="R8" s="16">
        <v>7</v>
      </c>
      <c r="S8" s="16">
        <v>5</v>
      </c>
      <c r="T8" s="34">
        <f t="shared" si="7"/>
        <v>6</v>
      </c>
      <c r="U8" s="16">
        <v>5</v>
      </c>
      <c r="V8" s="16">
        <v>5</v>
      </c>
      <c r="W8" s="34">
        <f t="shared" si="8"/>
        <v>5</v>
      </c>
      <c r="X8" s="16">
        <v>7</v>
      </c>
      <c r="Y8" s="16">
        <v>10</v>
      </c>
      <c r="Z8" s="34">
        <f t="shared" si="9"/>
        <v>8.5</v>
      </c>
      <c r="AA8" s="35">
        <f t="shared" si="10"/>
        <v>27</v>
      </c>
      <c r="AB8" s="29">
        <v>3</v>
      </c>
      <c r="AC8" s="44">
        <v>3</v>
      </c>
      <c r="AD8" s="48">
        <f t="shared" si="11"/>
        <v>6</v>
      </c>
      <c r="AE8" s="44">
        <v>7</v>
      </c>
      <c r="AF8" s="44">
        <v>6</v>
      </c>
      <c r="AG8" s="49">
        <f t="shared" si="12"/>
        <v>6.5</v>
      </c>
      <c r="AH8" s="67">
        <f t="shared" si="0"/>
        <v>12.5</v>
      </c>
      <c r="AI8" s="69">
        <f t="shared" si="13"/>
        <v>72.166666666666657</v>
      </c>
      <c r="AJ8" s="69">
        <v>82.5</v>
      </c>
      <c r="AK8" s="10" t="s">
        <v>15</v>
      </c>
      <c r="AL8" s="73">
        <v>8</v>
      </c>
      <c r="AM8" s="77" t="s">
        <v>63</v>
      </c>
    </row>
    <row r="9" spans="1:39" ht="24.95" customHeight="1" x14ac:dyDescent="0.25">
      <c r="A9" s="23" t="s">
        <v>19</v>
      </c>
      <c r="B9" s="26">
        <v>3</v>
      </c>
      <c r="C9" s="20">
        <v>2</v>
      </c>
      <c r="D9" s="42">
        <f t="shared" si="1"/>
        <v>2.5</v>
      </c>
      <c r="E9" s="20">
        <v>6</v>
      </c>
      <c r="F9" s="20">
        <v>7</v>
      </c>
      <c r="G9" s="58">
        <f t="shared" si="2"/>
        <v>8.6666666666666661</v>
      </c>
      <c r="H9" s="20">
        <v>6</v>
      </c>
      <c r="I9" s="20">
        <v>7</v>
      </c>
      <c r="J9" s="58">
        <f t="shared" si="3"/>
        <v>6.5</v>
      </c>
      <c r="K9" s="20">
        <v>4</v>
      </c>
      <c r="L9" s="20">
        <v>4</v>
      </c>
      <c r="M9" s="42">
        <f t="shared" si="4"/>
        <v>4</v>
      </c>
      <c r="N9" s="61">
        <f t="shared" si="5"/>
        <v>21.666666666666664</v>
      </c>
      <c r="O9" s="56">
        <v>7</v>
      </c>
      <c r="P9" s="43">
        <f t="shared" si="6"/>
        <v>3.5</v>
      </c>
      <c r="Q9" s="34">
        <v>6</v>
      </c>
      <c r="R9" s="16">
        <v>6</v>
      </c>
      <c r="S9" s="16">
        <v>7</v>
      </c>
      <c r="T9" s="34">
        <f t="shared" si="7"/>
        <v>6.5</v>
      </c>
      <c r="U9" s="16">
        <v>3</v>
      </c>
      <c r="V9" s="16">
        <v>5</v>
      </c>
      <c r="W9" s="34">
        <f t="shared" si="8"/>
        <v>4</v>
      </c>
      <c r="X9" s="16">
        <v>7.5</v>
      </c>
      <c r="Y9" s="16">
        <v>10</v>
      </c>
      <c r="Z9" s="34">
        <f t="shared" si="9"/>
        <v>8.75</v>
      </c>
      <c r="AA9" s="35">
        <f t="shared" si="10"/>
        <v>28.75</v>
      </c>
      <c r="AB9" s="29">
        <v>3</v>
      </c>
      <c r="AC9" s="44">
        <v>3</v>
      </c>
      <c r="AD9" s="48">
        <f t="shared" si="11"/>
        <v>6</v>
      </c>
      <c r="AE9" s="44">
        <v>7</v>
      </c>
      <c r="AF9" s="44">
        <v>5</v>
      </c>
      <c r="AG9" s="49">
        <f t="shared" si="12"/>
        <v>6</v>
      </c>
      <c r="AH9" s="67">
        <f t="shared" si="0"/>
        <v>12</v>
      </c>
      <c r="AI9" s="69">
        <f t="shared" si="13"/>
        <v>62.416666666666664</v>
      </c>
      <c r="AJ9" s="69">
        <v>91.25</v>
      </c>
      <c r="AK9" s="10" t="s">
        <v>19</v>
      </c>
      <c r="AL9" s="73">
        <v>18</v>
      </c>
      <c r="AM9" s="77"/>
    </row>
    <row r="10" spans="1:39" ht="24.95" customHeight="1" x14ac:dyDescent="0.25">
      <c r="A10" s="23" t="s">
        <v>16</v>
      </c>
      <c r="B10" s="26">
        <v>4</v>
      </c>
      <c r="C10" s="20">
        <v>4</v>
      </c>
      <c r="D10" s="42">
        <f t="shared" si="1"/>
        <v>4</v>
      </c>
      <c r="E10" s="20">
        <v>10</v>
      </c>
      <c r="F10" s="20">
        <v>9</v>
      </c>
      <c r="G10" s="58">
        <f t="shared" si="2"/>
        <v>12.666666666666666</v>
      </c>
      <c r="H10" s="20">
        <v>10</v>
      </c>
      <c r="I10" s="20">
        <v>9</v>
      </c>
      <c r="J10" s="58">
        <f t="shared" si="3"/>
        <v>9.5</v>
      </c>
      <c r="K10" s="20">
        <v>6</v>
      </c>
      <c r="L10" s="20">
        <v>7</v>
      </c>
      <c r="M10" s="42">
        <f t="shared" si="4"/>
        <v>6.5</v>
      </c>
      <c r="N10" s="61">
        <f t="shared" si="5"/>
        <v>32.666666666666664</v>
      </c>
      <c r="O10" s="56">
        <v>2</v>
      </c>
      <c r="P10" s="43">
        <f t="shared" si="6"/>
        <v>1</v>
      </c>
      <c r="Q10" s="34">
        <v>3</v>
      </c>
      <c r="R10" s="16">
        <v>7</v>
      </c>
      <c r="S10" s="16">
        <v>7</v>
      </c>
      <c r="T10" s="34">
        <f t="shared" si="7"/>
        <v>7</v>
      </c>
      <c r="U10" s="16">
        <v>2</v>
      </c>
      <c r="V10" s="16">
        <v>5</v>
      </c>
      <c r="W10" s="34">
        <f t="shared" si="8"/>
        <v>3.5</v>
      </c>
      <c r="X10" s="16">
        <v>5</v>
      </c>
      <c r="Y10" s="16">
        <v>10</v>
      </c>
      <c r="Z10" s="34">
        <f t="shared" si="9"/>
        <v>7.5</v>
      </c>
      <c r="AA10" s="35">
        <f t="shared" si="10"/>
        <v>22</v>
      </c>
      <c r="AB10" s="29">
        <v>3</v>
      </c>
      <c r="AC10" s="44">
        <v>3</v>
      </c>
      <c r="AD10" s="48">
        <f t="shared" si="11"/>
        <v>6</v>
      </c>
      <c r="AE10" s="44">
        <v>7</v>
      </c>
      <c r="AF10" s="44">
        <v>5</v>
      </c>
      <c r="AG10" s="49">
        <f t="shared" si="12"/>
        <v>6</v>
      </c>
      <c r="AH10" s="67">
        <f t="shared" si="0"/>
        <v>12</v>
      </c>
      <c r="AI10" s="69">
        <f t="shared" si="13"/>
        <v>66.666666666666657</v>
      </c>
      <c r="AJ10" s="69">
        <v>73.5</v>
      </c>
      <c r="AK10" s="10" t="s">
        <v>16</v>
      </c>
      <c r="AL10" s="73">
        <v>13</v>
      </c>
      <c r="AM10" s="77"/>
    </row>
    <row r="11" spans="1:39" ht="24.95" customHeight="1" x14ac:dyDescent="0.25">
      <c r="A11" s="23" t="s">
        <v>4</v>
      </c>
      <c r="B11" s="26">
        <v>3</v>
      </c>
      <c r="C11" s="20">
        <v>5</v>
      </c>
      <c r="D11" s="42">
        <f t="shared" si="1"/>
        <v>4</v>
      </c>
      <c r="E11" s="20">
        <v>8</v>
      </c>
      <c r="F11" s="20">
        <v>7</v>
      </c>
      <c r="G11" s="58">
        <f t="shared" si="2"/>
        <v>10</v>
      </c>
      <c r="H11" s="20">
        <v>8</v>
      </c>
      <c r="I11" s="20">
        <v>7</v>
      </c>
      <c r="J11" s="58">
        <f t="shared" si="3"/>
        <v>7.5</v>
      </c>
      <c r="K11" s="20">
        <v>6</v>
      </c>
      <c r="L11" s="20">
        <v>6</v>
      </c>
      <c r="M11" s="42">
        <f t="shared" si="4"/>
        <v>6</v>
      </c>
      <c r="N11" s="61">
        <f t="shared" si="5"/>
        <v>27.5</v>
      </c>
      <c r="O11" s="56">
        <v>5</v>
      </c>
      <c r="P11" s="43">
        <f t="shared" si="6"/>
        <v>2.5</v>
      </c>
      <c r="Q11" s="34">
        <v>5</v>
      </c>
      <c r="R11" s="16">
        <v>9</v>
      </c>
      <c r="S11" s="16">
        <v>8</v>
      </c>
      <c r="T11" s="34">
        <f t="shared" si="7"/>
        <v>8.5</v>
      </c>
      <c r="U11" s="16">
        <v>3</v>
      </c>
      <c r="V11" s="16">
        <v>5</v>
      </c>
      <c r="W11" s="34">
        <f t="shared" si="8"/>
        <v>4</v>
      </c>
      <c r="X11" s="16">
        <v>4</v>
      </c>
      <c r="Y11" s="16">
        <v>7</v>
      </c>
      <c r="Z11" s="34">
        <f t="shared" si="9"/>
        <v>5.5</v>
      </c>
      <c r="AA11" s="35">
        <f t="shared" si="10"/>
        <v>25.5</v>
      </c>
      <c r="AB11" s="29">
        <v>5</v>
      </c>
      <c r="AC11" s="44">
        <v>4</v>
      </c>
      <c r="AD11" s="48">
        <f t="shared" si="11"/>
        <v>9</v>
      </c>
      <c r="AE11" s="44">
        <v>7</v>
      </c>
      <c r="AF11" s="44">
        <v>5</v>
      </c>
      <c r="AG11" s="49">
        <f t="shared" si="12"/>
        <v>6</v>
      </c>
      <c r="AH11" s="67">
        <f t="shared" si="0"/>
        <v>15</v>
      </c>
      <c r="AI11" s="69">
        <f t="shared" si="13"/>
        <v>68</v>
      </c>
      <c r="AJ11" s="69">
        <v>49.25</v>
      </c>
      <c r="AK11" s="10" t="s">
        <v>4</v>
      </c>
      <c r="AL11" s="73">
        <v>11</v>
      </c>
      <c r="AM11" s="77"/>
    </row>
    <row r="12" spans="1:39" ht="24.95" customHeight="1" x14ac:dyDescent="0.25">
      <c r="A12" s="23" t="s">
        <v>5</v>
      </c>
      <c r="B12" s="26">
        <v>3</v>
      </c>
      <c r="C12" s="20">
        <v>3</v>
      </c>
      <c r="D12" s="42">
        <f t="shared" si="1"/>
        <v>3</v>
      </c>
      <c r="E12" s="20">
        <v>10</v>
      </c>
      <c r="F12" s="20">
        <v>6</v>
      </c>
      <c r="G12" s="58">
        <f t="shared" si="2"/>
        <v>10.666666666666666</v>
      </c>
      <c r="H12" s="20">
        <v>10</v>
      </c>
      <c r="I12" s="20">
        <v>6</v>
      </c>
      <c r="J12" s="58">
        <f t="shared" si="3"/>
        <v>8</v>
      </c>
      <c r="K12" s="20">
        <v>5</v>
      </c>
      <c r="L12" s="20">
        <v>5</v>
      </c>
      <c r="M12" s="42">
        <f t="shared" si="4"/>
        <v>5</v>
      </c>
      <c r="N12" s="61">
        <f t="shared" si="5"/>
        <v>26.666666666666664</v>
      </c>
      <c r="O12" s="56">
        <v>3</v>
      </c>
      <c r="P12" s="43">
        <f t="shared" si="6"/>
        <v>1.5</v>
      </c>
      <c r="Q12" s="34">
        <v>3</v>
      </c>
      <c r="R12" s="16">
        <v>9</v>
      </c>
      <c r="S12" s="16">
        <v>7</v>
      </c>
      <c r="T12" s="34">
        <f t="shared" si="7"/>
        <v>8</v>
      </c>
      <c r="U12" s="16">
        <v>3</v>
      </c>
      <c r="V12" s="16">
        <v>5</v>
      </c>
      <c r="W12" s="34">
        <f t="shared" si="8"/>
        <v>4</v>
      </c>
      <c r="X12" s="16">
        <v>4</v>
      </c>
      <c r="Y12" s="16">
        <v>7</v>
      </c>
      <c r="Z12" s="34">
        <f t="shared" si="9"/>
        <v>5.5</v>
      </c>
      <c r="AA12" s="35">
        <f t="shared" si="10"/>
        <v>22</v>
      </c>
      <c r="AB12" s="29">
        <v>5</v>
      </c>
      <c r="AC12" s="44">
        <v>4</v>
      </c>
      <c r="AD12" s="48">
        <f t="shared" si="11"/>
        <v>9</v>
      </c>
      <c r="AE12" s="44">
        <v>7</v>
      </c>
      <c r="AF12" s="44">
        <v>5</v>
      </c>
      <c r="AG12" s="49">
        <f t="shared" si="12"/>
        <v>6</v>
      </c>
      <c r="AH12" s="67">
        <f t="shared" si="0"/>
        <v>15</v>
      </c>
      <c r="AI12" s="69">
        <f t="shared" si="13"/>
        <v>63.666666666666664</v>
      </c>
      <c r="AJ12" s="69">
        <v>69.75</v>
      </c>
      <c r="AK12" s="10" t="s">
        <v>5</v>
      </c>
      <c r="AL12" s="73">
        <v>16</v>
      </c>
      <c r="AM12" s="77"/>
    </row>
    <row r="13" spans="1:39" ht="24.95" customHeight="1" x14ac:dyDescent="0.25">
      <c r="A13" s="23" t="s">
        <v>6</v>
      </c>
      <c r="B13" s="26">
        <v>0</v>
      </c>
      <c r="C13" s="20">
        <v>4</v>
      </c>
      <c r="D13" s="42">
        <f t="shared" si="1"/>
        <v>2</v>
      </c>
      <c r="E13" s="20">
        <v>8</v>
      </c>
      <c r="F13" s="20">
        <v>8</v>
      </c>
      <c r="G13" s="58">
        <f t="shared" si="2"/>
        <v>10.666666666666666</v>
      </c>
      <c r="H13" s="20">
        <v>8</v>
      </c>
      <c r="I13" s="20">
        <v>8</v>
      </c>
      <c r="J13" s="58">
        <f t="shared" si="3"/>
        <v>8</v>
      </c>
      <c r="K13" s="20">
        <v>0</v>
      </c>
      <c r="L13" s="20">
        <v>0</v>
      </c>
      <c r="M13" s="42">
        <f t="shared" si="4"/>
        <v>0</v>
      </c>
      <c r="N13" s="61">
        <f t="shared" si="5"/>
        <v>20.666666666666664</v>
      </c>
      <c r="O13" s="56">
        <v>5</v>
      </c>
      <c r="P13" s="43">
        <f t="shared" si="6"/>
        <v>2.5</v>
      </c>
      <c r="Q13" s="34">
        <v>5</v>
      </c>
      <c r="R13" s="16">
        <v>3</v>
      </c>
      <c r="S13" s="16">
        <v>1</v>
      </c>
      <c r="T13" s="34">
        <f t="shared" si="7"/>
        <v>2</v>
      </c>
      <c r="U13" s="16">
        <v>1</v>
      </c>
      <c r="V13" s="16">
        <v>3</v>
      </c>
      <c r="W13" s="34">
        <f t="shared" si="8"/>
        <v>2</v>
      </c>
      <c r="X13" s="16">
        <v>0</v>
      </c>
      <c r="Y13" s="16">
        <v>2</v>
      </c>
      <c r="Z13" s="34">
        <f t="shared" si="9"/>
        <v>1</v>
      </c>
      <c r="AA13" s="35">
        <f t="shared" si="10"/>
        <v>12.5</v>
      </c>
      <c r="AB13" s="29">
        <v>5</v>
      </c>
      <c r="AC13" s="44">
        <v>5</v>
      </c>
      <c r="AD13" s="48">
        <f t="shared" si="11"/>
        <v>10</v>
      </c>
      <c r="AE13" s="44">
        <v>7</v>
      </c>
      <c r="AF13" s="44">
        <v>3</v>
      </c>
      <c r="AG13" s="49">
        <f t="shared" si="12"/>
        <v>5</v>
      </c>
      <c r="AH13" s="67">
        <f t="shared" si="0"/>
        <v>15</v>
      </c>
      <c r="AI13" s="70">
        <f t="shared" si="13"/>
        <v>48.166666666666664</v>
      </c>
      <c r="AJ13" s="69">
        <v>61.75</v>
      </c>
      <c r="AK13" s="10" t="s">
        <v>6</v>
      </c>
      <c r="AL13" s="73">
        <v>21</v>
      </c>
      <c r="AM13" s="77"/>
    </row>
    <row r="14" spans="1:39" ht="24.95" customHeight="1" x14ac:dyDescent="0.25">
      <c r="A14" s="23" t="s">
        <v>17</v>
      </c>
      <c r="B14" s="26">
        <v>3</v>
      </c>
      <c r="C14" s="20">
        <v>5</v>
      </c>
      <c r="D14" s="42">
        <f t="shared" si="1"/>
        <v>4</v>
      </c>
      <c r="E14" s="20">
        <v>10</v>
      </c>
      <c r="F14" s="20">
        <v>9</v>
      </c>
      <c r="G14" s="58">
        <f t="shared" si="2"/>
        <v>12.666666666666666</v>
      </c>
      <c r="H14" s="20">
        <v>10</v>
      </c>
      <c r="I14" s="20">
        <v>9</v>
      </c>
      <c r="J14" s="58">
        <f t="shared" si="3"/>
        <v>9.5</v>
      </c>
      <c r="K14" s="20">
        <v>5</v>
      </c>
      <c r="L14" s="20">
        <v>2</v>
      </c>
      <c r="M14" s="42">
        <f t="shared" si="4"/>
        <v>3.5</v>
      </c>
      <c r="N14" s="61">
        <f t="shared" si="5"/>
        <v>29.666666666666664</v>
      </c>
      <c r="O14" s="56">
        <v>7</v>
      </c>
      <c r="P14" s="43">
        <f t="shared" si="6"/>
        <v>3.5</v>
      </c>
      <c r="Q14" s="34">
        <v>5</v>
      </c>
      <c r="R14" s="16">
        <v>7</v>
      </c>
      <c r="S14" s="16">
        <v>6</v>
      </c>
      <c r="T14" s="34">
        <f t="shared" si="7"/>
        <v>6.5</v>
      </c>
      <c r="U14" s="16">
        <v>3</v>
      </c>
      <c r="V14" s="16">
        <v>5</v>
      </c>
      <c r="W14" s="34">
        <f t="shared" si="8"/>
        <v>4</v>
      </c>
      <c r="X14" s="16">
        <v>3</v>
      </c>
      <c r="Y14" s="16">
        <v>7</v>
      </c>
      <c r="Z14" s="34">
        <f t="shared" si="9"/>
        <v>5</v>
      </c>
      <c r="AA14" s="35">
        <f t="shared" si="10"/>
        <v>24</v>
      </c>
      <c r="AB14" s="29">
        <v>5</v>
      </c>
      <c r="AC14" s="44">
        <v>5</v>
      </c>
      <c r="AD14" s="48">
        <f t="shared" si="11"/>
        <v>10</v>
      </c>
      <c r="AE14" s="44">
        <v>7</v>
      </c>
      <c r="AF14" s="44">
        <v>6</v>
      </c>
      <c r="AG14" s="49">
        <f t="shared" si="12"/>
        <v>6.5</v>
      </c>
      <c r="AH14" s="67">
        <f t="shared" si="0"/>
        <v>16.5</v>
      </c>
      <c r="AI14" s="69">
        <f t="shared" si="13"/>
        <v>70.166666666666657</v>
      </c>
      <c r="AJ14" s="69">
        <v>75</v>
      </c>
      <c r="AK14" s="10" t="s">
        <v>17</v>
      </c>
      <c r="AL14" s="73">
        <v>10</v>
      </c>
      <c r="AM14" s="77" t="s">
        <v>63</v>
      </c>
    </row>
    <row r="15" spans="1:39" ht="24.95" customHeight="1" x14ac:dyDescent="0.25">
      <c r="A15" s="23" t="s">
        <v>18</v>
      </c>
      <c r="B15" s="26">
        <v>3</v>
      </c>
      <c r="C15" s="20">
        <v>4</v>
      </c>
      <c r="D15" s="42">
        <f t="shared" si="1"/>
        <v>3.5</v>
      </c>
      <c r="E15" s="20">
        <v>8</v>
      </c>
      <c r="F15" s="20">
        <v>9</v>
      </c>
      <c r="G15" s="58">
        <f t="shared" si="2"/>
        <v>11.333333333333334</v>
      </c>
      <c r="H15" s="20">
        <v>8</v>
      </c>
      <c r="I15" s="20">
        <v>9</v>
      </c>
      <c r="J15" s="58">
        <f t="shared" si="3"/>
        <v>8.5</v>
      </c>
      <c r="K15" s="20">
        <v>4</v>
      </c>
      <c r="L15" s="20">
        <v>5</v>
      </c>
      <c r="M15" s="42">
        <f t="shared" si="4"/>
        <v>4.5</v>
      </c>
      <c r="N15" s="61">
        <f t="shared" si="5"/>
        <v>27.833333333333336</v>
      </c>
      <c r="O15" s="56">
        <v>7</v>
      </c>
      <c r="P15" s="43">
        <f t="shared" si="6"/>
        <v>3.5</v>
      </c>
      <c r="Q15" s="34">
        <v>6</v>
      </c>
      <c r="R15" s="16">
        <v>5</v>
      </c>
      <c r="S15" s="16">
        <v>2</v>
      </c>
      <c r="T15" s="34">
        <f t="shared" si="7"/>
        <v>3.5</v>
      </c>
      <c r="U15" s="16">
        <v>3</v>
      </c>
      <c r="V15" s="16">
        <v>5</v>
      </c>
      <c r="W15" s="34">
        <f t="shared" si="8"/>
        <v>4</v>
      </c>
      <c r="X15" s="16">
        <v>3</v>
      </c>
      <c r="Y15" s="16">
        <v>10</v>
      </c>
      <c r="Z15" s="34">
        <f t="shared" si="9"/>
        <v>6.5</v>
      </c>
      <c r="AA15" s="35">
        <f t="shared" si="10"/>
        <v>23.5</v>
      </c>
      <c r="AB15" s="29">
        <v>5</v>
      </c>
      <c r="AC15" s="44">
        <v>4</v>
      </c>
      <c r="AD15" s="48">
        <f t="shared" si="11"/>
        <v>9</v>
      </c>
      <c r="AE15" s="44">
        <v>6</v>
      </c>
      <c r="AF15" s="44">
        <v>5</v>
      </c>
      <c r="AG15" s="49">
        <f t="shared" si="12"/>
        <v>5.5</v>
      </c>
      <c r="AH15" s="67">
        <f t="shared" si="0"/>
        <v>14.5</v>
      </c>
      <c r="AI15" s="69">
        <f t="shared" si="13"/>
        <v>65.833333333333343</v>
      </c>
      <c r="AJ15" s="69">
        <v>74.75</v>
      </c>
      <c r="AK15" s="10" t="s">
        <v>18</v>
      </c>
      <c r="AL15" s="73">
        <v>15</v>
      </c>
      <c r="AM15" s="77"/>
    </row>
    <row r="16" spans="1:39" ht="24.95" customHeight="1" x14ac:dyDescent="0.25">
      <c r="A16" s="23" t="s">
        <v>20</v>
      </c>
      <c r="B16" s="26">
        <v>3</v>
      </c>
      <c r="C16" s="20">
        <v>4</v>
      </c>
      <c r="D16" s="42">
        <f t="shared" si="1"/>
        <v>3.5</v>
      </c>
      <c r="E16" s="20">
        <v>8</v>
      </c>
      <c r="F16" s="20">
        <v>7</v>
      </c>
      <c r="G16" s="58">
        <f t="shared" si="2"/>
        <v>10</v>
      </c>
      <c r="H16" s="20">
        <v>8</v>
      </c>
      <c r="I16" s="20">
        <v>7</v>
      </c>
      <c r="J16" s="58">
        <f t="shared" si="3"/>
        <v>7.5</v>
      </c>
      <c r="K16" s="20">
        <v>3</v>
      </c>
      <c r="L16" s="20">
        <v>2</v>
      </c>
      <c r="M16" s="42">
        <f t="shared" si="4"/>
        <v>2.5</v>
      </c>
      <c r="N16" s="61">
        <f t="shared" si="5"/>
        <v>23.5</v>
      </c>
      <c r="O16" s="56">
        <v>8</v>
      </c>
      <c r="P16" s="43">
        <f t="shared" si="6"/>
        <v>4</v>
      </c>
      <c r="Q16" s="34">
        <v>2</v>
      </c>
      <c r="R16" s="16">
        <v>5</v>
      </c>
      <c r="S16" s="16">
        <v>2</v>
      </c>
      <c r="T16" s="34">
        <f t="shared" si="7"/>
        <v>3.5</v>
      </c>
      <c r="U16" s="16">
        <v>0</v>
      </c>
      <c r="V16" s="16">
        <v>1</v>
      </c>
      <c r="W16" s="34">
        <f t="shared" si="8"/>
        <v>0.5</v>
      </c>
      <c r="X16" s="16">
        <v>0</v>
      </c>
      <c r="Y16" s="16">
        <v>4</v>
      </c>
      <c r="Z16" s="34">
        <f t="shared" si="9"/>
        <v>2</v>
      </c>
      <c r="AA16" s="35">
        <f t="shared" si="10"/>
        <v>12</v>
      </c>
      <c r="AB16" s="29">
        <v>4</v>
      </c>
      <c r="AC16" s="44">
        <v>3</v>
      </c>
      <c r="AD16" s="48">
        <f t="shared" si="11"/>
        <v>7</v>
      </c>
      <c r="AE16" s="44">
        <v>7</v>
      </c>
      <c r="AF16" s="44">
        <v>5</v>
      </c>
      <c r="AG16" s="49">
        <f t="shared" si="12"/>
        <v>6</v>
      </c>
      <c r="AH16" s="67">
        <f t="shared" si="0"/>
        <v>13</v>
      </c>
      <c r="AI16" s="70">
        <f t="shared" si="13"/>
        <v>48.5</v>
      </c>
      <c r="AJ16" s="70">
        <v>52</v>
      </c>
      <c r="AK16" s="10" t="s">
        <v>20</v>
      </c>
      <c r="AL16" s="74">
        <v>20</v>
      </c>
      <c r="AM16" s="78" t="s">
        <v>61</v>
      </c>
    </row>
    <row r="17" spans="1:39" ht="24.95" customHeight="1" x14ac:dyDescent="0.25">
      <c r="A17" s="23" t="s">
        <v>7</v>
      </c>
      <c r="B17" s="26">
        <v>4</v>
      </c>
      <c r="C17" s="20">
        <v>5</v>
      </c>
      <c r="D17" s="42">
        <f t="shared" si="1"/>
        <v>4.5</v>
      </c>
      <c r="E17" s="20">
        <v>10</v>
      </c>
      <c r="F17" s="20">
        <v>9</v>
      </c>
      <c r="G17" s="58">
        <f t="shared" si="2"/>
        <v>12.666666666666666</v>
      </c>
      <c r="H17" s="20">
        <v>10</v>
      </c>
      <c r="I17" s="20">
        <v>9</v>
      </c>
      <c r="J17" s="58">
        <f t="shared" si="3"/>
        <v>9.5</v>
      </c>
      <c r="K17" s="20">
        <v>7</v>
      </c>
      <c r="L17" s="20">
        <v>6</v>
      </c>
      <c r="M17" s="42">
        <f t="shared" si="4"/>
        <v>6.5</v>
      </c>
      <c r="N17" s="61">
        <f t="shared" si="5"/>
        <v>33.166666666666664</v>
      </c>
      <c r="O17" s="56">
        <v>7</v>
      </c>
      <c r="P17" s="43">
        <f t="shared" si="6"/>
        <v>3.5</v>
      </c>
      <c r="Q17" s="34">
        <v>6</v>
      </c>
      <c r="R17" s="16">
        <v>9</v>
      </c>
      <c r="S17" s="16">
        <v>6</v>
      </c>
      <c r="T17" s="34">
        <f t="shared" si="7"/>
        <v>7.5</v>
      </c>
      <c r="U17" s="16">
        <v>4</v>
      </c>
      <c r="V17" s="16">
        <v>5</v>
      </c>
      <c r="W17" s="34">
        <f t="shared" si="8"/>
        <v>4.5</v>
      </c>
      <c r="X17" s="16">
        <v>5</v>
      </c>
      <c r="Y17" s="16">
        <v>10</v>
      </c>
      <c r="Z17" s="34">
        <f t="shared" si="9"/>
        <v>7.5</v>
      </c>
      <c r="AA17" s="35">
        <f t="shared" si="10"/>
        <v>29</v>
      </c>
      <c r="AB17" s="29">
        <v>3</v>
      </c>
      <c r="AC17" s="44">
        <v>3</v>
      </c>
      <c r="AD17" s="48">
        <f t="shared" si="11"/>
        <v>6</v>
      </c>
      <c r="AE17" s="44">
        <v>7</v>
      </c>
      <c r="AF17" s="44">
        <v>4</v>
      </c>
      <c r="AG17" s="49">
        <f t="shared" si="12"/>
        <v>5.5</v>
      </c>
      <c r="AH17" s="67">
        <f t="shared" si="0"/>
        <v>11.5</v>
      </c>
      <c r="AI17" s="69">
        <f t="shared" si="13"/>
        <v>73.666666666666657</v>
      </c>
      <c r="AJ17" s="69">
        <v>62.25</v>
      </c>
      <c r="AK17" s="10" t="s">
        <v>7</v>
      </c>
      <c r="AL17" s="73">
        <v>7</v>
      </c>
      <c r="AM17" s="77" t="s">
        <v>63</v>
      </c>
    </row>
    <row r="18" spans="1:39" ht="24.95" customHeight="1" x14ac:dyDescent="0.25">
      <c r="A18" s="23" t="s">
        <v>8</v>
      </c>
      <c r="B18" s="26">
        <v>4</v>
      </c>
      <c r="C18" s="20">
        <v>4</v>
      </c>
      <c r="D18" s="42">
        <f t="shared" si="1"/>
        <v>4</v>
      </c>
      <c r="E18" s="20">
        <v>10</v>
      </c>
      <c r="F18" s="20">
        <v>9</v>
      </c>
      <c r="G18" s="58">
        <f t="shared" si="2"/>
        <v>12.666666666666666</v>
      </c>
      <c r="H18" s="20">
        <v>10</v>
      </c>
      <c r="I18" s="20">
        <v>9</v>
      </c>
      <c r="J18" s="58">
        <f t="shared" si="3"/>
        <v>9.5</v>
      </c>
      <c r="K18" s="20">
        <v>5</v>
      </c>
      <c r="L18" s="20">
        <v>6</v>
      </c>
      <c r="M18" s="42">
        <f t="shared" si="4"/>
        <v>5.5</v>
      </c>
      <c r="N18" s="61">
        <f t="shared" si="5"/>
        <v>31.666666666666664</v>
      </c>
      <c r="O18" s="56">
        <v>4</v>
      </c>
      <c r="P18" s="43">
        <f t="shared" si="6"/>
        <v>2</v>
      </c>
      <c r="Q18" s="34">
        <v>8</v>
      </c>
      <c r="R18" s="16">
        <v>6</v>
      </c>
      <c r="S18" s="16">
        <v>3</v>
      </c>
      <c r="T18" s="34">
        <f t="shared" si="7"/>
        <v>4.5</v>
      </c>
      <c r="U18" s="16">
        <v>3</v>
      </c>
      <c r="V18" s="16">
        <v>5</v>
      </c>
      <c r="W18" s="34">
        <f t="shared" si="8"/>
        <v>4</v>
      </c>
      <c r="X18" s="16">
        <v>4</v>
      </c>
      <c r="Y18" s="16">
        <v>9</v>
      </c>
      <c r="Z18" s="34">
        <f t="shared" si="9"/>
        <v>6.5</v>
      </c>
      <c r="AA18" s="35">
        <f t="shared" si="10"/>
        <v>25</v>
      </c>
      <c r="AB18" s="29">
        <v>5</v>
      </c>
      <c r="AC18" s="44">
        <v>3</v>
      </c>
      <c r="AD18" s="48">
        <f t="shared" si="11"/>
        <v>8</v>
      </c>
      <c r="AE18" s="44">
        <v>6</v>
      </c>
      <c r="AF18" s="44">
        <v>6</v>
      </c>
      <c r="AG18" s="49">
        <f t="shared" si="12"/>
        <v>6</v>
      </c>
      <c r="AH18" s="67">
        <f t="shared" si="0"/>
        <v>14</v>
      </c>
      <c r="AI18" s="69">
        <f t="shared" si="13"/>
        <v>70.666666666666657</v>
      </c>
      <c r="AJ18" s="69">
        <v>76.75</v>
      </c>
      <c r="AK18" s="10" t="s">
        <v>8</v>
      </c>
      <c r="AL18" s="73">
        <v>9</v>
      </c>
      <c r="AM18" s="77" t="s">
        <v>63</v>
      </c>
    </row>
    <row r="19" spans="1:39" ht="24.95" customHeight="1" x14ac:dyDescent="0.25">
      <c r="A19" s="23" t="s">
        <v>9</v>
      </c>
      <c r="B19" s="26">
        <v>3</v>
      </c>
      <c r="C19" s="20">
        <v>5</v>
      </c>
      <c r="D19" s="42">
        <f t="shared" si="1"/>
        <v>4</v>
      </c>
      <c r="E19" s="20">
        <v>8</v>
      </c>
      <c r="F19" s="20">
        <v>8</v>
      </c>
      <c r="G19" s="58">
        <f t="shared" si="2"/>
        <v>10.666666666666666</v>
      </c>
      <c r="H19" s="20">
        <v>8</v>
      </c>
      <c r="I19" s="20">
        <v>8</v>
      </c>
      <c r="J19" s="58">
        <f t="shared" si="3"/>
        <v>8</v>
      </c>
      <c r="K19" s="20">
        <v>4</v>
      </c>
      <c r="L19" s="20">
        <v>6</v>
      </c>
      <c r="M19" s="42">
        <f t="shared" si="4"/>
        <v>5</v>
      </c>
      <c r="N19" s="61">
        <f t="shared" si="5"/>
        <v>27.666666666666664</v>
      </c>
      <c r="O19" s="56">
        <v>8</v>
      </c>
      <c r="P19" s="43">
        <f t="shared" si="6"/>
        <v>4</v>
      </c>
      <c r="Q19" s="34">
        <v>6</v>
      </c>
      <c r="R19" s="16">
        <v>8</v>
      </c>
      <c r="S19" s="16">
        <v>7</v>
      </c>
      <c r="T19" s="34">
        <f t="shared" si="7"/>
        <v>7.5</v>
      </c>
      <c r="U19" s="16">
        <v>2</v>
      </c>
      <c r="V19" s="16">
        <v>5</v>
      </c>
      <c r="W19" s="34">
        <f t="shared" si="8"/>
        <v>3.5</v>
      </c>
      <c r="X19" s="16">
        <v>5</v>
      </c>
      <c r="Y19" s="16">
        <v>10</v>
      </c>
      <c r="Z19" s="34">
        <f t="shared" si="9"/>
        <v>7.5</v>
      </c>
      <c r="AA19" s="35">
        <f t="shared" si="10"/>
        <v>28.5</v>
      </c>
      <c r="AB19" s="29">
        <v>5</v>
      </c>
      <c r="AC19" s="44">
        <v>5</v>
      </c>
      <c r="AD19" s="48">
        <f t="shared" si="11"/>
        <v>10</v>
      </c>
      <c r="AE19" s="44">
        <v>10</v>
      </c>
      <c r="AF19" s="44">
        <v>9</v>
      </c>
      <c r="AG19" s="49">
        <f t="shared" si="12"/>
        <v>9.5</v>
      </c>
      <c r="AH19" s="67">
        <f t="shared" si="0"/>
        <v>19.5</v>
      </c>
      <c r="AI19" s="69">
        <f t="shared" si="13"/>
        <v>75.666666666666657</v>
      </c>
      <c r="AJ19" s="69">
        <v>81</v>
      </c>
      <c r="AK19" s="10" t="s">
        <v>9</v>
      </c>
      <c r="AL19" s="73">
        <v>6</v>
      </c>
      <c r="AM19" s="77" t="s">
        <v>63</v>
      </c>
    </row>
    <row r="20" spans="1:39" ht="24.95" customHeight="1" x14ac:dyDescent="0.25">
      <c r="A20" s="23" t="s">
        <v>10</v>
      </c>
      <c r="B20" s="26">
        <v>4</v>
      </c>
      <c r="C20" s="20">
        <v>5</v>
      </c>
      <c r="D20" s="42">
        <f t="shared" si="1"/>
        <v>4.5</v>
      </c>
      <c r="E20" s="20">
        <v>9</v>
      </c>
      <c r="F20" s="20">
        <v>8</v>
      </c>
      <c r="G20" s="58">
        <f t="shared" si="2"/>
        <v>11.333333333333334</v>
      </c>
      <c r="H20" s="20">
        <v>9</v>
      </c>
      <c r="I20" s="20">
        <v>8</v>
      </c>
      <c r="J20" s="58">
        <f t="shared" si="3"/>
        <v>8.5</v>
      </c>
      <c r="K20" s="20">
        <v>4</v>
      </c>
      <c r="L20" s="20">
        <v>6</v>
      </c>
      <c r="M20" s="42">
        <f t="shared" si="4"/>
        <v>5</v>
      </c>
      <c r="N20" s="61">
        <f t="shared" si="5"/>
        <v>29.333333333333336</v>
      </c>
      <c r="O20" s="56">
        <v>7</v>
      </c>
      <c r="P20" s="43">
        <f t="shared" si="6"/>
        <v>3.5</v>
      </c>
      <c r="Q20" s="34">
        <v>8</v>
      </c>
      <c r="R20" s="16">
        <v>6</v>
      </c>
      <c r="S20" s="16">
        <v>5</v>
      </c>
      <c r="T20" s="34">
        <f t="shared" si="7"/>
        <v>5.5</v>
      </c>
      <c r="U20" s="16">
        <v>2</v>
      </c>
      <c r="V20" s="16">
        <v>5</v>
      </c>
      <c r="W20" s="34">
        <f t="shared" si="8"/>
        <v>3.5</v>
      </c>
      <c r="X20" s="16">
        <v>9</v>
      </c>
      <c r="Y20" s="16">
        <v>10</v>
      </c>
      <c r="Z20" s="34">
        <f t="shared" si="9"/>
        <v>9.5</v>
      </c>
      <c r="AA20" s="35">
        <f t="shared" si="10"/>
        <v>30</v>
      </c>
      <c r="AB20" s="29">
        <v>5</v>
      </c>
      <c r="AC20" s="44">
        <v>5</v>
      </c>
      <c r="AD20" s="48">
        <f t="shared" si="11"/>
        <v>10</v>
      </c>
      <c r="AE20" s="44">
        <v>8</v>
      </c>
      <c r="AF20" s="44">
        <v>9</v>
      </c>
      <c r="AG20" s="49">
        <f t="shared" si="12"/>
        <v>8.5</v>
      </c>
      <c r="AH20" s="67">
        <f t="shared" si="0"/>
        <v>18.5</v>
      </c>
      <c r="AI20" s="69">
        <f t="shared" si="13"/>
        <v>77.833333333333343</v>
      </c>
      <c r="AJ20" s="69">
        <v>79</v>
      </c>
      <c r="AK20" s="10" t="s">
        <v>10</v>
      </c>
      <c r="AL20" s="73">
        <v>2</v>
      </c>
      <c r="AM20" s="77" t="s">
        <v>63</v>
      </c>
    </row>
    <row r="21" spans="1:39" ht="24.95" customHeight="1" x14ac:dyDescent="0.25">
      <c r="A21" s="23" t="s">
        <v>11</v>
      </c>
      <c r="B21" s="26">
        <v>3</v>
      </c>
      <c r="C21" s="20">
        <v>5</v>
      </c>
      <c r="D21" s="42">
        <f t="shared" si="1"/>
        <v>4</v>
      </c>
      <c r="E21" s="20">
        <v>10</v>
      </c>
      <c r="F21" s="20">
        <v>8</v>
      </c>
      <c r="G21" s="58">
        <f t="shared" si="2"/>
        <v>12</v>
      </c>
      <c r="H21" s="20">
        <v>10</v>
      </c>
      <c r="I21" s="20">
        <v>8</v>
      </c>
      <c r="J21" s="58">
        <f t="shared" si="3"/>
        <v>9</v>
      </c>
      <c r="K21" s="20">
        <v>5</v>
      </c>
      <c r="L21" s="20">
        <v>7</v>
      </c>
      <c r="M21" s="42">
        <f t="shared" si="4"/>
        <v>6</v>
      </c>
      <c r="N21" s="61">
        <f t="shared" si="5"/>
        <v>31</v>
      </c>
      <c r="O21" s="56">
        <v>7</v>
      </c>
      <c r="P21" s="43">
        <f t="shared" si="6"/>
        <v>3.5</v>
      </c>
      <c r="Q21" s="34">
        <v>8</v>
      </c>
      <c r="R21" s="16">
        <v>6</v>
      </c>
      <c r="S21" s="16">
        <v>3</v>
      </c>
      <c r="T21" s="34">
        <f t="shared" si="7"/>
        <v>4.5</v>
      </c>
      <c r="U21" s="16">
        <v>4</v>
      </c>
      <c r="V21" s="16">
        <v>5</v>
      </c>
      <c r="W21" s="34">
        <f t="shared" si="8"/>
        <v>4.5</v>
      </c>
      <c r="X21" s="16">
        <v>5</v>
      </c>
      <c r="Y21" s="16">
        <v>10</v>
      </c>
      <c r="Z21" s="34">
        <f t="shared" si="9"/>
        <v>7.5</v>
      </c>
      <c r="AA21" s="35">
        <f t="shared" si="10"/>
        <v>28</v>
      </c>
      <c r="AB21" s="29">
        <v>4</v>
      </c>
      <c r="AC21" s="44">
        <v>5</v>
      </c>
      <c r="AD21" s="48">
        <f t="shared" si="11"/>
        <v>9</v>
      </c>
      <c r="AE21" s="44">
        <v>8</v>
      </c>
      <c r="AF21" s="44">
        <v>9</v>
      </c>
      <c r="AG21" s="49">
        <f t="shared" si="12"/>
        <v>8.5</v>
      </c>
      <c r="AH21" s="67">
        <f t="shared" si="0"/>
        <v>17.5</v>
      </c>
      <c r="AI21" s="69">
        <f t="shared" si="13"/>
        <v>76.5</v>
      </c>
      <c r="AJ21" s="69">
        <v>75</v>
      </c>
      <c r="AK21" s="10" t="s">
        <v>11</v>
      </c>
      <c r="AL21" s="73">
        <v>3</v>
      </c>
      <c r="AM21" s="77" t="s">
        <v>63</v>
      </c>
    </row>
    <row r="22" spans="1:39" ht="24.95" customHeight="1" x14ac:dyDescent="0.25">
      <c r="A22" s="23" t="s">
        <v>12</v>
      </c>
      <c r="B22" s="26">
        <v>4</v>
      </c>
      <c r="C22" s="20">
        <v>5</v>
      </c>
      <c r="D22" s="42">
        <f t="shared" si="1"/>
        <v>4.5</v>
      </c>
      <c r="E22" s="20">
        <v>10</v>
      </c>
      <c r="F22" s="20">
        <v>9</v>
      </c>
      <c r="G22" s="58">
        <f t="shared" si="2"/>
        <v>12.666666666666666</v>
      </c>
      <c r="H22" s="20">
        <v>10</v>
      </c>
      <c r="I22" s="20">
        <v>9</v>
      </c>
      <c r="J22" s="58">
        <f t="shared" si="3"/>
        <v>9.5</v>
      </c>
      <c r="K22" s="20">
        <v>5</v>
      </c>
      <c r="L22" s="20">
        <v>6</v>
      </c>
      <c r="M22" s="42">
        <f t="shared" si="4"/>
        <v>5.5</v>
      </c>
      <c r="N22" s="61">
        <f t="shared" si="5"/>
        <v>32.166666666666664</v>
      </c>
      <c r="O22" s="56">
        <v>7</v>
      </c>
      <c r="P22" s="43">
        <f t="shared" si="6"/>
        <v>3.5</v>
      </c>
      <c r="Q22" s="34">
        <v>7</v>
      </c>
      <c r="R22" s="16">
        <v>6</v>
      </c>
      <c r="S22" s="16">
        <v>2</v>
      </c>
      <c r="T22" s="34">
        <f t="shared" si="7"/>
        <v>4</v>
      </c>
      <c r="U22" s="16">
        <v>2</v>
      </c>
      <c r="V22" s="16">
        <v>5</v>
      </c>
      <c r="W22" s="34">
        <f t="shared" si="8"/>
        <v>3.5</v>
      </c>
      <c r="X22" s="16">
        <v>0</v>
      </c>
      <c r="Y22" s="16">
        <v>3</v>
      </c>
      <c r="Z22" s="34">
        <f t="shared" si="9"/>
        <v>1.5</v>
      </c>
      <c r="AA22" s="35">
        <f t="shared" si="10"/>
        <v>19.5</v>
      </c>
      <c r="AB22" s="29">
        <v>3</v>
      </c>
      <c r="AC22" s="44">
        <v>4</v>
      </c>
      <c r="AD22" s="48">
        <f t="shared" si="11"/>
        <v>7</v>
      </c>
      <c r="AE22" s="44">
        <v>8</v>
      </c>
      <c r="AF22" s="44">
        <v>7</v>
      </c>
      <c r="AG22" s="49">
        <f t="shared" si="12"/>
        <v>7.5</v>
      </c>
      <c r="AH22" s="67">
        <f t="shared" si="0"/>
        <v>14.5</v>
      </c>
      <c r="AI22" s="69">
        <f t="shared" si="13"/>
        <v>66.166666666666657</v>
      </c>
      <c r="AJ22" s="69">
        <v>75</v>
      </c>
      <c r="AK22" s="10" t="s">
        <v>12</v>
      </c>
      <c r="AL22" s="73">
        <v>14</v>
      </c>
      <c r="AM22" s="77"/>
    </row>
    <row r="23" spans="1:39" ht="24.95" customHeight="1" x14ac:dyDescent="0.25">
      <c r="A23" s="23" t="s">
        <v>21</v>
      </c>
      <c r="B23" s="26">
        <v>3</v>
      </c>
      <c r="C23" s="20">
        <v>5</v>
      </c>
      <c r="D23" s="42">
        <f t="shared" si="1"/>
        <v>4</v>
      </c>
      <c r="E23" s="20">
        <v>9</v>
      </c>
      <c r="F23" s="20">
        <v>8</v>
      </c>
      <c r="G23" s="58">
        <f t="shared" si="2"/>
        <v>11.333333333333334</v>
      </c>
      <c r="H23" s="20">
        <v>9</v>
      </c>
      <c r="I23" s="20">
        <v>8</v>
      </c>
      <c r="J23" s="58">
        <f t="shared" si="3"/>
        <v>8.5</v>
      </c>
      <c r="K23" s="20">
        <v>8</v>
      </c>
      <c r="L23" s="20">
        <v>5</v>
      </c>
      <c r="M23" s="42">
        <f t="shared" si="4"/>
        <v>6.5</v>
      </c>
      <c r="N23" s="61">
        <f t="shared" si="5"/>
        <v>30.333333333333336</v>
      </c>
      <c r="O23" s="56">
        <v>7</v>
      </c>
      <c r="P23" s="43">
        <f t="shared" si="6"/>
        <v>3.5</v>
      </c>
      <c r="Q23" s="34">
        <v>9</v>
      </c>
      <c r="R23" s="16">
        <v>6</v>
      </c>
      <c r="S23" s="16">
        <v>3</v>
      </c>
      <c r="T23" s="34">
        <f t="shared" si="7"/>
        <v>4.5</v>
      </c>
      <c r="U23" s="16">
        <v>3</v>
      </c>
      <c r="V23" s="16">
        <v>5</v>
      </c>
      <c r="W23" s="34">
        <f t="shared" si="8"/>
        <v>4</v>
      </c>
      <c r="X23" s="16">
        <v>7</v>
      </c>
      <c r="Y23" s="16">
        <v>10</v>
      </c>
      <c r="Z23" s="34">
        <f t="shared" si="9"/>
        <v>8.5</v>
      </c>
      <c r="AA23" s="35">
        <f t="shared" si="10"/>
        <v>29.5</v>
      </c>
      <c r="AB23" s="29">
        <v>5</v>
      </c>
      <c r="AC23" s="44">
        <v>5</v>
      </c>
      <c r="AD23" s="48">
        <f t="shared" si="11"/>
        <v>10</v>
      </c>
      <c r="AE23" s="44">
        <v>7</v>
      </c>
      <c r="AF23" s="44">
        <v>5</v>
      </c>
      <c r="AG23" s="49">
        <f t="shared" si="12"/>
        <v>6</v>
      </c>
      <c r="AH23" s="67">
        <f t="shared" si="0"/>
        <v>16</v>
      </c>
      <c r="AI23" s="69">
        <f t="shared" si="13"/>
        <v>75.833333333333343</v>
      </c>
      <c r="AJ23" s="69">
        <v>76.5</v>
      </c>
      <c r="AK23" s="10" t="s">
        <v>21</v>
      </c>
      <c r="AL23" s="73">
        <v>5</v>
      </c>
      <c r="AM23" s="77" t="s">
        <v>63</v>
      </c>
    </row>
    <row r="24" spans="1:39" ht="24.95" customHeight="1" thickBot="1" x14ac:dyDescent="0.3">
      <c r="A24" s="24" t="s">
        <v>22</v>
      </c>
      <c r="B24" s="27">
        <v>0</v>
      </c>
      <c r="C24" s="21">
        <v>3</v>
      </c>
      <c r="D24" s="59">
        <f t="shared" si="1"/>
        <v>1.5</v>
      </c>
      <c r="E24" s="21">
        <v>8</v>
      </c>
      <c r="F24" s="21">
        <v>7</v>
      </c>
      <c r="G24" s="60">
        <f t="shared" si="2"/>
        <v>10</v>
      </c>
      <c r="H24" s="21">
        <v>8</v>
      </c>
      <c r="I24" s="21">
        <v>7</v>
      </c>
      <c r="J24" s="58">
        <f t="shared" si="3"/>
        <v>7.5</v>
      </c>
      <c r="K24" s="21">
        <v>6</v>
      </c>
      <c r="L24" s="21">
        <v>4</v>
      </c>
      <c r="M24" s="59">
        <f t="shared" si="4"/>
        <v>5</v>
      </c>
      <c r="N24" s="61">
        <f t="shared" si="5"/>
        <v>24</v>
      </c>
      <c r="O24" s="57">
        <v>7</v>
      </c>
      <c r="P24" s="62">
        <f t="shared" si="6"/>
        <v>3.5</v>
      </c>
      <c r="Q24" s="36">
        <v>2</v>
      </c>
      <c r="R24" s="17">
        <v>5</v>
      </c>
      <c r="S24" s="17">
        <v>1</v>
      </c>
      <c r="T24" s="52">
        <f t="shared" si="7"/>
        <v>3</v>
      </c>
      <c r="U24" s="17">
        <v>2</v>
      </c>
      <c r="V24" s="17">
        <v>5</v>
      </c>
      <c r="W24" s="52">
        <f t="shared" si="8"/>
        <v>3.5</v>
      </c>
      <c r="X24" s="17">
        <v>4</v>
      </c>
      <c r="Y24" s="17">
        <v>7</v>
      </c>
      <c r="Z24" s="52">
        <f t="shared" si="9"/>
        <v>5.5</v>
      </c>
      <c r="AA24" s="38">
        <f t="shared" si="10"/>
        <v>17.5</v>
      </c>
      <c r="AB24" s="30">
        <v>3</v>
      </c>
      <c r="AC24" s="45">
        <v>3</v>
      </c>
      <c r="AD24" s="63">
        <f t="shared" si="11"/>
        <v>6</v>
      </c>
      <c r="AE24" s="45">
        <v>7</v>
      </c>
      <c r="AF24" s="45">
        <v>4</v>
      </c>
      <c r="AG24" s="50">
        <f t="shared" si="12"/>
        <v>5.5</v>
      </c>
      <c r="AH24" s="68">
        <f t="shared" si="0"/>
        <v>11.5</v>
      </c>
      <c r="AI24" s="81">
        <f t="shared" si="13"/>
        <v>53</v>
      </c>
      <c r="AJ24" s="82">
        <v>60.5</v>
      </c>
      <c r="AK24" s="11" t="s">
        <v>22</v>
      </c>
      <c r="AL24" s="75">
        <v>19</v>
      </c>
      <c r="AM24" s="79"/>
    </row>
    <row r="25" spans="1:39" x14ac:dyDescent="0.25">
      <c r="D25" s="54"/>
      <c r="G25" s="54"/>
      <c r="J25" s="54"/>
      <c r="M25" s="54"/>
      <c r="N25" s="54"/>
      <c r="P25" s="54"/>
      <c r="Q25" s="12"/>
      <c r="R25" s="12"/>
      <c r="S25" s="12"/>
      <c r="T25" s="54"/>
      <c r="W25" s="53"/>
      <c r="X25" s="12"/>
      <c r="Y25" s="12"/>
      <c r="Z25" s="53"/>
      <c r="AB25" s="3"/>
      <c r="AC25" s="3"/>
      <c r="AD25" s="65"/>
      <c r="AE25" s="3"/>
      <c r="AF25" s="3"/>
      <c r="AG25" s="3"/>
      <c r="AH25" s="51"/>
      <c r="AI25" s="64"/>
      <c r="AJ25" s="64"/>
      <c r="AM25" s="80"/>
    </row>
    <row r="26" spans="1:39" x14ac:dyDescent="0.25">
      <c r="AH26" s="83"/>
      <c r="AI26" s="84"/>
      <c r="AJ26" s="84"/>
      <c r="AK26" s="84"/>
      <c r="AL26" s="84"/>
    </row>
    <row r="27" spans="1:39" x14ac:dyDescent="0.25">
      <c r="AH27" s="84"/>
      <c r="AI27" s="84"/>
      <c r="AJ27" s="84"/>
      <c r="AK27" s="84"/>
      <c r="AL27" s="84"/>
    </row>
  </sheetData>
  <mergeCells count="4">
    <mergeCell ref="AH26:AL27"/>
    <mergeCell ref="AB1:AH2"/>
    <mergeCell ref="O1:AA2"/>
    <mergeCell ref="B1:N2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paperSize="1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workbookViewId="0">
      <selection activeCell="F29" sqref="E29:F29"/>
    </sheetView>
  </sheetViews>
  <sheetFormatPr defaultRowHeight="19.5" x14ac:dyDescent="0.25"/>
  <cols>
    <col min="1" max="1" width="13.75" style="99" customWidth="1"/>
    <col min="2" max="2" width="28.125" style="99" customWidth="1"/>
    <col min="3" max="16384" width="9" style="99"/>
  </cols>
  <sheetData>
    <row r="1" spans="1:3" x14ac:dyDescent="0.25">
      <c r="A1" s="99" t="s">
        <v>73</v>
      </c>
      <c r="B1" s="99" t="s">
        <v>74</v>
      </c>
      <c r="C1" s="99" t="s">
        <v>75</v>
      </c>
    </row>
    <row r="2" spans="1:3" x14ac:dyDescent="0.25">
      <c r="A2" s="100">
        <v>81.666666666666657</v>
      </c>
      <c r="B2" s="99" t="s">
        <v>2</v>
      </c>
      <c r="C2" s="99">
        <v>1</v>
      </c>
    </row>
    <row r="3" spans="1:3" x14ac:dyDescent="0.25">
      <c r="A3" s="100">
        <v>77.833333333333343</v>
      </c>
      <c r="B3" s="99" t="s">
        <v>10</v>
      </c>
      <c r="C3" s="99">
        <v>2</v>
      </c>
    </row>
    <row r="4" spans="1:3" x14ac:dyDescent="0.25">
      <c r="A4" s="100">
        <v>76.5</v>
      </c>
      <c r="B4" s="99" t="s">
        <v>3</v>
      </c>
      <c r="C4" s="99">
        <v>3</v>
      </c>
    </row>
    <row r="5" spans="1:3" x14ac:dyDescent="0.25">
      <c r="A5" s="100">
        <v>76.5</v>
      </c>
      <c r="B5" s="99" t="s">
        <v>11</v>
      </c>
      <c r="C5" s="99">
        <v>3</v>
      </c>
    </row>
    <row r="6" spans="1:3" x14ac:dyDescent="0.25">
      <c r="A6" s="100">
        <v>75.833333333333343</v>
      </c>
      <c r="B6" s="99" t="s">
        <v>71</v>
      </c>
      <c r="C6" s="99">
        <v>5</v>
      </c>
    </row>
    <row r="7" spans="1:3" x14ac:dyDescent="0.25">
      <c r="A7" s="100">
        <v>75.666666666666657</v>
      </c>
      <c r="B7" s="99" t="s">
        <v>9</v>
      </c>
      <c r="C7" s="99">
        <v>6</v>
      </c>
    </row>
    <row r="8" spans="1:3" x14ac:dyDescent="0.25">
      <c r="A8" s="100">
        <v>73.666666666666657</v>
      </c>
      <c r="B8" s="99" t="s">
        <v>7</v>
      </c>
      <c r="C8" s="99">
        <v>7</v>
      </c>
    </row>
    <row r="9" spans="1:3" x14ac:dyDescent="0.25">
      <c r="A9" s="100">
        <v>72.166666666666657</v>
      </c>
      <c r="B9" s="99" t="s">
        <v>65</v>
      </c>
      <c r="C9" s="99">
        <v>8</v>
      </c>
    </row>
    <row r="10" spans="1:3" x14ac:dyDescent="0.25">
      <c r="A10" s="100">
        <v>70.666666666666657</v>
      </c>
      <c r="B10" s="99" t="s">
        <v>8</v>
      </c>
      <c r="C10" s="99">
        <v>9</v>
      </c>
    </row>
    <row r="11" spans="1:3" x14ac:dyDescent="0.25">
      <c r="A11" s="100">
        <v>70.166666666666657</v>
      </c>
      <c r="B11" s="99" t="s">
        <v>68</v>
      </c>
      <c r="C11" s="99">
        <v>10</v>
      </c>
    </row>
    <row r="12" spans="1:3" x14ac:dyDescent="0.25">
      <c r="A12" s="100">
        <v>68</v>
      </c>
      <c r="B12" s="99" t="s">
        <v>4</v>
      </c>
      <c r="C12" s="99">
        <v>11</v>
      </c>
    </row>
    <row r="13" spans="1:3" x14ac:dyDescent="0.25">
      <c r="A13" s="100">
        <v>67.333333333333343</v>
      </c>
      <c r="B13" s="99" t="s">
        <v>1</v>
      </c>
      <c r="C13" s="99">
        <v>12</v>
      </c>
    </row>
    <row r="14" spans="1:3" x14ac:dyDescent="0.25">
      <c r="A14" s="100">
        <v>66.666666666666657</v>
      </c>
      <c r="B14" s="99" t="s">
        <v>67</v>
      </c>
      <c r="C14" s="99">
        <v>13</v>
      </c>
    </row>
    <row r="15" spans="1:3" x14ac:dyDescent="0.25">
      <c r="A15" s="100">
        <v>66.166666666666657</v>
      </c>
      <c r="B15" s="99" t="s">
        <v>12</v>
      </c>
      <c r="C15" s="99">
        <v>14</v>
      </c>
    </row>
    <row r="16" spans="1:3" x14ac:dyDescent="0.25">
      <c r="A16" s="100">
        <v>65.833333333333343</v>
      </c>
      <c r="B16" s="99" t="s">
        <v>69</v>
      </c>
      <c r="C16" s="99">
        <v>15</v>
      </c>
    </row>
    <row r="17" spans="1:3" x14ac:dyDescent="0.25">
      <c r="A17" s="100">
        <v>63.666666666666664</v>
      </c>
      <c r="B17" s="99" t="s">
        <v>5</v>
      </c>
      <c r="C17" s="99">
        <v>16</v>
      </c>
    </row>
    <row r="18" spans="1:3" x14ac:dyDescent="0.25">
      <c r="A18" s="100">
        <v>62.666666666666664</v>
      </c>
      <c r="B18" s="99" t="s">
        <v>0</v>
      </c>
      <c r="C18" s="99">
        <v>17</v>
      </c>
    </row>
    <row r="19" spans="1:3" x14ac:dyDescent="0.25">
      <c r="A19" s="100">
        <v>62.416666666666664</v>
      </c>
      <c r="B19" s="99" t="s">
        <v>66</v>
      </c>
      <c r="C19" s="99">
        <v>18</v>
      </c>
    </row>
    <row r="20" spans="1:3" x14ac:dyDescent="0.25">
      <c r="A20" s="100">
        <v>53</v>
      </c>
      <c r="B20" s="99" t="s">
        <v>72</v>
      </c>
      <c r="C20" s="99">
        <v>19</v>
      </c>
    </row>
    <row r="21" spans="1:3" x14ac:dyDescent="0.25">
      <c r="A21" s="100">
        <v>48.5</v>
      </c>
      <c r="B21" s="99" t="s">
        <v>70</v>
      </c>
      <c r="C21" s="99">
        <v>20</v>
      </c>
    </row>
    <row r="22" spans="1:3" x14ac:dyDescent="0.25">
      <c r="A22" s="100">
        <v>48.166666666666664</v>
      </c>
      <c r="B22" s="99" t="s">
        <v>6</v>
      </c>
      <c r="C22" s="99">
        <v>21</v>
      </c>
    </row>
  </sheetData>
  <sortState ref="A2:B23">
    <sortCondition descending="1" ref="A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總評分表</vt:lpstr>
      <vt:lpstr>排名順位表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2024-06-21T00:24:56Z</cp:lastPrinted>
  <dcterms:created xsi:type="dcterms:W3CDTF">2015-06-06T04:12:16Z</dcterms:created>
  <dcterms:modified xsi:type="dcterms:W3CDTF">2024-06-21T00:31:00Z</dcterms:modified>
</cp:coreProperties>
</file>